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男子申込・ｵｰﾀﾞｰ" sheetId="1" r:id="rId1"/>
    <sheet name="女子申込・ｵｰﾀﾞｰ" sheetId="2" r:id="rId2"/>
    <sheet name="入力例" sheetId="3" r:id="rId3"/>
    <sheet name="Sheet3 (2)" sheetId="4" r:id="rId4"/>
  </sheets>
  <definedNames>
    <definedName name="_xlnm.Print_Area" localSheetId="1">'女子申込・ｵｰﾀﾞｰ'!$A$1:$S$31</definedName>
    <definedName name="_xlnm.Print_Area" localSheetId="0">'男子申込・ｵｰﾀﾞｰ'!$A$1:$S$33</definedName>
    <definedName name="_xlnm.Print_Area" localSheetId="2">'入力例'!$A$1:$X$33</definedName>
  </definedNames>
  <calcPr fullCalcOnLoad="1"/>
</workbook>
</file>

<file path=xl/comments1.xml><?xml version="1.0" encoding="utf-8"?>
<comments xmlns="http://schemas.openxmlformats.org/spreadsheetml/2006/main">
  <authors>
    <author>鳥取県教育委員会</author>
  </authors>
  <commentList>
    <comment ref="N16" authorId="0">
      <text>
        <r>
          <rPr>
            <sz val="20"/>
            <rFont val="ＭＳ Ｐゴシック"/>
            <family val="3"/>
          </rPr>
          <t>色のついたところには入力しないでください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鳥取県教育委員会</author>
  </authors>
  <commentList>
    <comment ref="N16" authorId="0">
      <text>
        <r>
          <rPr>
            <sz val="20"/>
            <rFont val="ＭＳ Ｐゴシック"/>
            <family val="3"/>
          </rPr>
          <t>色のついたところには入力しないでください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<sst xmlns="http://schemas.openxmlformats.org/spreadsheetml/2006/main" count="284" uniqueCount="103">
  <si>
    <t>（様式１）</t>
  </si>
  <si>
    <t>学校所在地</t>
  </si>
  <si>
    <t>選手氏名</t>
  </si>
  <si>
    <t>学年</t>
  </si>
  <si>
    <t>参考種目</t>
  </si>
  <si>
    <t>健康状態</t>
  </si>
  <si>
    <t>学　年</t>
  </si>
  <si>
    <t>選手氏名</t>
  </si>
  <si>
    <t>記　録</t>
  </si>
  <si>
    <t>監 督 氏 名</t>
  </si>
  <si>
    <t>学 　校　 名</t>
  </si>
  <si>
    <t>学校番号（ﾅﾝﾊﾞｰ）</t>
  </si>
  <si>
    <t>（予定オーダー順に記入し、フリガナも必ず記入下さい。また、参考種目の記録があればご記入下さい。）</t>
  </si>
  <si>
    <t>以上のとおり申し込みをいたします。</t>
  </si>
  <si>
    <t>印</t>
  </si>
  <si>
    <t>高等学校長氏名</t>
  </si>
  <si>
    <t>TEL</t>
  </si>
  <si>
    <t>FAX</t>
  </si>
  <si>
    <t>申  込  責  任  者</t>
  </si>
  <si>
    <t>（様式２）</t>
  </si>
  <si>
    <t>１０．０　ｋｍ</t>
  </si>
  <si>
    <t>区間</t>
  </si>
  <si>
    <t>補欠</t>
  </si>
  <si>
    <t>備考</t>
  </si>
  <si>
    <t>　３．０　ｋｍ</t>
  </si>
  <si>
    <t>　　　 ８．１０７５ ｋｍ</t>
  </si>
  <si>
    <t>　　　 ８．０８７５ ｋｍ</t>
  </si>
  <si>
    <t>　５．０　ｋｍ</t>
  </si>
  <si>
    <t>（オーダー変更の有無にかかわらず必ず提出してください。）</t>
  </si>
  <si>
    <t>※</t>
  </si>
  <si>
    <t>TEL携帯</t>
  </si>
  <si>
    <t>１区</t>
  </si>
  <si>
    <t>２区</t>
  </si>
  <si>
    <t>３区</t>
  </si>
  <si>
    <t>４区</t>
  </si>
  <si>
    <t>５区</t>
  </si>
  <si>
    <t>６区</t>
  </si>
  <si>
    <t>７区</t>
  </si>
  <si>
    <t>フリガナ</t>
  </si>
  <si>
    <t>フリガナ</t>
  </si>
  <si>
    <t>800m</t>
  </si>
  <si>
    <t>０８５９－４５－０４１１</t>
  </si>
  <si>
    <t>０８５９－４５－０４１３</t>
  </si>
  <si>
    <t>090－××××－××85</t>
  </si>
  <si>
    <t>申込番号
１～１０</t>
  </si>
  <si>
    <t>番号</t>
  </si>
  <si>
    <t>６．０　ｋｍ</t>
  </si>
  <si>
    <t>４．０９７５ ｋｍ</t>
  </si>
  <si>
    <t>　　　 ３．０ ｋｍ</t>
  </si>
  <si>
    <t>申込番号
１～８</t>
  </si>
  <si>
    <t>安達　太郎</t>
  </si>
  <si>
    <t>3000m</t>
  </si>
  <si>
    <t>男　子　　　　　申　　込　　書（合同チーム用）</t>
  </si>
  <si>
    <t>合同を組む学校名</t>
  </si>
  <si>
    <t>代表者名</t>
  </si>
  <si>
    <t>学校名</t>
  </si>
  <si>
    <t>上記本校生徒は健康であり、他校との合同での大会参加を承認します。</t>
  </si>
  <si>
    <t>境港総合技術高校</t>
  </si>
  <si>
    <t>090－××××－××78</t>
  </si>
  <si>
    <t>田中　優太郎</t>
  </si>
  <si>
    <t>境港総合</t>
  </si>
  <si>
    <t>5000m</t>
  </si>
  <si>
    <t>境港市竹内町９２５</t>
  </si>
  <si>
    <t>080－××××－××12</t>
  </si>
  <si>
    <t>＊代表者名は、監督でない学校の連絡のできる方</t>
  </si>
  <si>
    <t>＊申込みは、それぞれの学校から提出をしてください。</t>
  </si>
  <si>
    <t>倉吉高校･鳥取高校</t>
  </si>
  <si>
    <t>倉吉</t>
  </si>
  <si>
    <t>鳥取</t>
  </si>
  <si>
    <t>男　子　　　　　正式オーダー申込書（合同チーム用）</t>
  </si>
  <si>
    <t>安達　暢(鳥取高校)</t>
  </si>
  <si>
    <t>境　太郎(境港総合技術高校)　　　　　　　　　　</t>
  </si>
  <si>
    <t>田中　栄治(倉吉高校）　　　　　　　　　　　　　　</t>
  </si>
  <si>
    <t>女　子　　　　　申　　込　　書(合同チーム用)</t>
  </si>
  <si>
    <t>女　子　　　　　正式オーダー申込書(合同チーム用)</t>
  </si>
  <si>
    <t>佐々木　二郎</t>
  </si>
  <si>
    <t>登録
ナンバー</t>
  </si>
  <si>
    <t>第５４回鳥取県高等学校総合体育大会　駅伝競走大会</t>
  </si>
  <si>
    <t>申 込 責 任 者</t>
  </si>
  <si>
    <t>（様式２）は、１１月２日（土）の開会式受付時（１４：３０～１４：５０）に必ず提出してください。</t>
  </si>
  <si>
    <t>学年</t>
  </si>
  <si>
    <t>学校番号（ﾅﾝﾊﾞｰ）</t>
  </si>
  <si>
    <t>TEL</t>
  </si>
  <si>
    <t>FAX</t>
  </si>
  <si>
    <t>TEL携帯</t>
  </si>
  <si>
    <t>（様式１）は、１０月９日（水）に必着するよう送付してください。</t>
  </si>
  <si>
    <t>ナンバー</t>
  </si>
  <si>
    <t>学校名</t>
  </si>
  <si>
    <t>監督名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</si>
  <si>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</si>
  <si>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</si>
  <si>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</si>
  <si>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</si>
  <si>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</si>
  <si>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</si>
  <si>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</si>
  <si>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</si>
  <si>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</si>
  <si>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選手１０</t>
  </si>
  <si>
    <t>男子</t>
  </si>
  <si>
    <t>ナンバー</t>
  </si>
  <si>
    <t>女子</t>
  </si>
  <si>
    <t>ﾒｰﾙ申込後、本書を提出してください。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</si>
</sst>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;@"/>
    <numFmt numFmtId="177" formatCode="##0&quot;′&quot;#0&quot;″&quot;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28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thin"/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>
        <color indexed="63"/>
      </right>
      <top style="thin"/>
      <bottom style="thin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 style="thin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indent="1"/>
    </xf>
    <xf numFmtId="0" fontId="6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right" vertical="center" indent="1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indent="2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177" fontId="3" fillId="0" borderId="1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19" borderId="14" xfId="0" applyFont="1" applyFill="1" applyBorder="1" applyAlignment="1">
      <alignment horizontal="center" vertical="center"/>
    </xf>
    <xf numFmtId="0" fontId="3" fillId="19" borderId="13" xfId="0" applyFont="1" applyFill="1" applyBorder="1" applyAlignment="1">
      <alignment horizontal="center" vertical="center"/>
    </xf>
    <xf numFmtId="0" fontId="3" fillId="19" borderId="18" xfId="0" applyFont="1" applyFill="1" applyBorder="1" applyAlignment="1">
      <alignment horizontal="center" vertical="center"/>
    </xf>
    <xf numFmtId="0" fontId="3" fillId="19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19" borderId="18" xfId="0" applyFont="1" applyFill="1" applyBorder="1" applyAlignment="1">
      <alignment horizontal="center" vertical="center"/>
    </xf>
    <xf numFmtId="0" fontId="3" fillId="19" borderId="14" xfId="0" applyFont="1" applyFill="1" applyBorder="1" applyAlignment="1">
      <alignment horizontal="center" vertical="center"/>
    </xf>
    <xf numFmtId="0" fontId="3" fillId="19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7" fontId="3" fillId="0" borderId="14" xfId="0" applyNumberFormat="1" applyFont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indent="2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 indent="2"/>
    </xf>
    <xf numFmtId="0" fontId="3" fillId="0" borderId="11" xfId="0" applyFont="1" applyBorder="1" applyAlignment="1">
      <alignment horizontal="distributed" vertical="center" indent="2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 indent="2"/>
    </xf>
    <xf numFmtId="0" fontId="3" fillId="0" borderId="26" xfId="0" applyFont="1" applyBorder="1" applyAlignment="1">
      <alignment horizontal="distributed" vertical="center" indent="2"/>
    </xf>
    <xf numFmtId="0" fontId="3" fillId="0" borderId="14" xfId="0" applyFont="1" applyBorder="1" applyAlignment="1">
      <alignment horizontal="distributed" vertical="center" indent="2"/>
    </xf>
    <xf numFmtId="0" fontId="7" fillId="0" borderId="16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3" fillId="0" borderId="19" xfId="0" applyFont="1" applyBorder="1" applyAlignment="1">
      <alignment horizontal="distributed" vertical="center" indent="2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19" borderId="16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36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18</xdr:row>
      <xdr:rowOff>276225</xdr:rowOff>
    </xdr:from>
    <xdr:to>
      <xdr:col>5</xdr:col>
      <xdr:colOff>666750</xdr:colOff>
      <xdr:row>23</xdr:row>
      <xdr:rowOff>238125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485900" y="5276850"/>
          <a:ext cx="3714750" cy="2152650"/>
        </a:xfrm>
        <a:prstGeom prst="rect">
          <a:avLst/>
        </a:prstGeom>
        <a:solidFill>
          <a:srgbClr val="FFFFFF"/>
        </a:solidFill>
        <a:ln w="38100" cmpd="sng">
          <a:solidFill>
            <a:srgbClr val="D9969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選手名・学年・学校名は入力する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フリガナは選手氏名を入力すれば出るが、違っていれば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入力する</a:t>
          </a:r>
        </a:p>
      </xdr:txBody>
    </xdr:sp>
    <xdr:clientData/>
  </xdr:twoCellAnchor>
  <xdr:twoCellAnchor>
    <xdr:from>
      <xdr:col>6</xdr:col>
      <xdr:colOff>104775</xdr:colOff>
      <xdr:row>18</xdr:row>
      <xdr:rowOff>409575</xdr:rowOff>
    </xdr:from>
    <xdr:to>
      <xdr:col>9</xdr:col>
      <xdr:colOff>9525</xdr:colOff>
      <xdr:row>23</xdr:row>
      <xdr:rowOff>390525</xdr:rowOff>
    </xdr:to>
    <xdr:sp>
      <xdr:nvSpPr>
        <xdr:cNvPr id="2" name="線吹き出し 1 (枠付き) 4"/>
        <xdr:cNvSpPr>
          <a:spLocks/>
        </xdr:cNvSpPr>
      </xdr:nvSpPr>
      <xdr:spPr>
        <a:xfrm>
          <a:off x="5705475" y="5410200"/>
          <a:ext cx="1914525" cy="2171700"/>
        </a:xfrm>
        <a:prstGeom prst="borderCallout1">
          <a:avLst>
            <a:gd name="adj1" fmla="val -5833"/>
            <a:gd name="adj2" fmla="val -117782"/>
            <a:gd name="adj3" fmla="val -40000"/>
            <a:gd name="adj4" fmla="val -51393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参考種目は▼からリストを選ぶ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記録は１５５０６７と数字のみ入力</a:t>
          </a:r>
          <a:r>
            <a:rPr lang="en-US" cap="none" sz="1600" b="0" i="0" u="none" baseline="0">
              <a:solidFill>
                <a:srgbClr val="000000"/>
              </a:solidFill>
            </a:rPr>
            <a:t>→</a:t>
          </a:r>
          <a:r>
            <a:rPr lang="en-US" cap="none" sz="1600" b="0" i="0" u="none" baseline="0">
              <a:solidFill>
                <a:srgbClr val="000000"/>
              </a:solidFill>
            </a:rPr>
            <a:t>15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’</a:t>
          </a:r>
          <a:r>
            <a:rPr lang="en-US" cap="none" sz="1600" b="0" i="0" u="none" baseline="0">
              <a:solidFill>
                <a:srgbClr val="000000"/>
              </a:solidFill>
            </a:rPr>
            <a:t>50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</a:t>
          </a:r>
          <a:r>
            <a:rPr lang="en-US" cap="none" sz="1600" b="0" i="0" u="none" baseline="0">
              <a:solidFill>
                <a:srgbClr val="000000"/>
              </a:solidFill>
            </a:rPr>
            <a:t>67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と表示される</a:t>
          </a:r>
        </a:p>
      </xdr:txBody>
    </xdr:sp>
    <xdr:clientData/>
  </xdr:twoCellAnchor>
  <xdr:twoCellAnchor>
    <xdr:from>
      <xdr:col>9</xdr:col>
      <xdr:colOff>542925</xdr:colOff>
      <xdr:row>10</xdr:row>
      <xdr:rowOff>238125</xdr:rowOff>
    </xdr:from>
    <xdr:to>
      <xdr:col>13</xdr:col>
      <xdr:colOff>638175</xdr:colOff>
      <xdr:row>14</xdr:row>
      <xdr:rowOff>180975</xdr:rowOff>
    </xdr:to>
    <xdr:sp>
      <xdr:nvSpPr>
        <xdr:cNvPr id="3" name="線吹き出し 1 (枠付き) 5"/>
        <xdr:cNvSpPr>
          <a:spLocks/>
        </xdr:cNvSpPr>
      </xdr:nvSpPr>
      <xdr:spPr>
        <a:xfrm>
          <a:off x="8153400" y="2800350"/>
          <a:ext cx="1895475" cy="628650"/>
        </a:xfrm>
        <a:prstGeom prst="borderCallout1">
          <a:avLst>
            <a:gd name="adj1" fmla="val -75000"/>
            <a:gd name="adj2" fmla="val 103439"/>
            <a:gd name="adj3" fmla="val -50000"/>
            <a:gd name="adj4" fmla="val -27249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健康状態は必ず記入する</a:t>
          </a:r>
        </a:p>
      </xdr:txBody>
    </xdr:sp>
    <xdr:clientData/>
  </xdr:twoCellAnchor>
  <xdr:twoCellAnchor>
    <xdr:from>
      <xdr:col>14</xdr:col>
      <xdr:colOff>695325</xdr:colOff>
      <xdr:row>18</xdr:row>
      <xdr:rowOff>38100</xdr:rowOff>
    </xdr:from>
    <xdr:to>
      <xdr:col>18</xdr:col>
      <xdr:colOff>657225</xdr:colOff>
      <xdr:row>20</xdr:row>
      <xdr:rowOff>419100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10915650" y="5038725"/>
          <a:ext cx="3571875" cy="1257300"/>
        </a:xfrm>
        <a:prstGeom prst="rect">
          <a:avLst/>
        </a:prstGeom>
        <a:solidFill>
          <a:srgbClr val="FFFFFF"/>
        </a:solidFill>
        <a:ln w="38100" cmpd="sng">
          <a:solidFill>
            <a:srgbClr val="D9969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色のついたところには入力しない</a:t>
          </a:r>
        </a:p>
      </xdr:txBody>
    </xdr:sp>
    <xdr:clientData/>
  </xdr:twoCellAnchor>
  <xdr:twoCellAnchor>
    <xdr:from>
      <xdr:col>7</xdr:col>
      <xdr:colOff>561975</xdr:colOff>
      <xdr:row>1</xdr:row>
      <xdr:rowOff>9525</xdr:rowOff>
    </xdr:from>
    <xdr:to>
      <xdr:col>11</xdr:col>
      <xdr:colOff>352425</xdr:colOff>
      <xdr:row>4</xdr:row>
      <xdr:rowOff>161925</xdr:rowOff>
    </xdr:to>
    <xdr:sp>
      <xdr:nvSpPr>
        <xdr:cNvPr id="5" name="線吹き出し 1 (枠付き) 7"/>
        <xdr:cNvSpPr>
          <a:spLocks/>
        </xdr:cNvSpPr>
      </xdr:nvSpPr>
      <xdr:spPr>
        <a:xfrm>
          <a:off x="6543675" y="180975"/>
          <a:ext cx="2305050" cy="790575"/>
        </a:xfrm>
        <a:prstGeom prst="borderCallout1">
          <a:avLst>
            <a:gd name="adj1" fmla="val -93810"/>
            <a:gd name="adj2" fmla="val 37500"/>
            <a:gd name="adj3" fmla="val -50578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赤枠に入力するとオーダー申込書にも入る</a:t>
          </a:r>
        </a:p>
      </xdr:txBody>
    </xdr:sp>
    <xdr:clientData/>
  </xdr:twoCellAnchor>
  <xdr:twoCellAnchor>
    <xdr:from>
      <xdr:col>21</xdr:col>
      <xdr:colOff>133350</xdr:colOff>
      <xdr:row>11</xdr:row>
      <xdr:rowOff>66675</xdr:rowOff>
    </xdr:from>
    <xdr:to>
      <xdr:col>23</xdr:col>
      <xdr:colOff>457200</xdr:colOff>
      <xdr:row>14</xdr:row>
      <xdr:rowOff>419100</xdr:rowOff>
    </xdr:to>
    <xdr:sp>
      <xdr:nvSpPr>
        <xdr:cNvPr id="6" name="線吹き出し 1 (枠付き) 9"/>
        <xdr:cNvSpPr>
          <a:spLocks/>
        </xdr:cNvSpPr>
      </xdr:nvSpPr>
      <xdr:spPr>
        <a:xfrm>
          <a:off x="16459200" y="2867025"/>
          <a:ext cx="1695450" cy="800100"/>
        </a:xfrm>
        <a:prstGeom prst="borderCallout1">
          <a:avLst>
            <a:gd name="adj1" fmla="val -79166"/>
            <a:gd name="adj2" fmla="val 71324"/>
            <a:gd name="adj3" fmla="val -50000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申込書の選手番号を入力する</a:t>
          </a:r>
        </a:p>
      </xdr:txBody>
    </xdr:sp>
    <xdr:clientData/>
  </xdr:twoCellAnchor>
  <xdr:twoCellAnchor>
    <xdr:from>
      <xdr:col>1</xdr:col>
      <xdr:colOff>381000</xdr:colOff>
      <xdr:row>2</xdr:row>
      <xdr:rowOff>142875</xdr:rowOff>
    </xdr:from>
    <xdr:to>
      <xdr:col>3</xdr:col>
      <xdr:colOff>800100</xdr:colOff>
      <xdr:row>11</xdr:row>
      <xdr:rowOff>142875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885825" y="552450"/>
          <a:ext cx="2333625" cy="2390775"/>
        </a:xfrm>
        <a:prstGeom prst="rect">
          <a:avLst/>
        </a:prstGeom>
        <a:solidFill>
          <a:srgbClr val="FFFFFF"/>
        </a:solidFill>
        <a:ln w="38100" cmpd="sng">
          <a:solidFill>
            <a:srgbClr val="D9969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それぞれの学校から申し込む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学校名の所在地を入力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監督と代表者は別の学校にしてください</a:t>
          </a:r>
        </a:p>
      </xdr:txBody>
    </xdr:sp>
    <xdr:clientData/>
  </xdr:twoCellAnchor>
  <xdr:twoCellAnchor>
    <xdr:from>
      <xdr:col>5</xdr:col>
      <xdr:colOff>66675</xdr:colOff>
      <xdr:row>5</xdr:row>
      <xdr:rowOff>180975</xdr:rowOff>
    </xdr:from>
    <xdr:to>
      <xdr:col>7</xdr:col>
      <xdr:colOff>152400</xdr:colOff>
      <xdr:row>8</xdr:row>
      <xdr:rowOff>323850</xdr:rowOff>
    </xdr:to>
    <xdr:sp>
      <xdr:nvSpPr>
        <xdr:cNvPr id="8" name="線吹き出し 1 (枠付き) 10"/>
        <xdr:cNvSpPr>
          <a:spLocks/>
        </xdr:cNvSpPr>
      </xdr:nvSpPr>
      <xdr:spPr>
        <a:xfrm flipH="1">
          <a:off x="4600575" y="1323975"/>
          <a:ext cx="1533525" cy="990600"/>
        </a:xfrm>
        <a:prstGeom prst="borderCallout1">
          <a:avLst>
            <a:gd name="adj1" fmla="val -160777"/>
            <a:gd name="adj2" fmla="val -63481"/>
            <a:gd name="adj3" fmla="val -50578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学校ナンバーは入力しない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後日連絡する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view="pageBreakPreview" zoomScale="75" zoomScaleNormal="75" zoomScaleSheetLayoutView="75" zoomScalePageLayoutView="0" workbookViewId="0" topLeftCell="A2">
      <selection activeCell="A2" sqref="A2:I2"/>
    </sheetView>
  </sheetViews>
  <sheetFormatPr defaultColWidth="9.00390625" defaultRowHeight="13.5"/>
  <cols>
    <col min="1" max="1" width="6.625" style="0" customWidth="1"/>
    <col min="2" max="2" width="9.625" style="0" customWidth="1"/>
    <col min="3" max="3" width="17.00390625" style="0" customWidth="1"/>
    <col min="4" max="4" width="20.50390625" style="0" customWidth="1"/>
    <col min="5" max="5" width="7.25390625" style="0" customWidth="1"/>
    <col min="6" max="6" width="14.00390625" style="0" customWidth="1"/>
    <col min="7" max="7" width="9.25390625" style="0" bestFit="1" customWidth="1"/>
    <col min="8" max="8" width="13.625" style="0" customWidth="1"/>
    <col min="9" max="9" width="10.00390625" style="0" customWidth="1"/>
    <col min="10" max="10" width="1.625" style="0" customWidth="1"/>
    <col min="11" max="11" width="6.625" style="0" customWidth="1"/>
    <col min="12" max="12" width="5.375" style="0" customWidth="1"/>
    <col min="13" max="13" width="10.625" style="0" customWidth="1"/>
    <col min="14" max="14" width="19.00390625" style="0" customWidth="1"/>
    <col min="15" max="15" width="7.875" style="0" customWidth="1"/>
    <col min="16" max="16" width="12.125" style="0" customWidth="1"/>
    <col min="17" max="17" width="8.375" style="0" customWidth="1"/>
    <col min="18" max="18" width="12.75390625" style="0" customWidth="1"/>
    <col min="19" max="19" width="11.00390625" style="0" customWidth="1"/>
  </cols>
  <sheetData>
    <row r="1" spans="1:11" ht="13.5">
      <c r="A1" t="s">
        <v>0</v>
      </c>
      <c r="K1" t="s">
        <v>19</v>
      </c>
    </row>
    <row r="2" spans="1:19" ht="18.75" customHeight="1">
      <c r="A2" s="73" t="s">
        <v>77</v>
      </c>
      <c r="B2" s="73"/>
      <c r="C2" s="73"/>
      <c r="D2" s="73"/>
      <c r="E2" s="73"/>
      <c r="F2" s="73"/>
      <c r="G2" s="73"/>
      <c r="H2" s="73"/>
      <c r="I2" s="73"/>
      <c r="K2" s="73" t="s">
        <v>77</v>
      </c>
      <c r="L2" s="73"/>
      <c r="M2" s="73"/>
      <c r="N2" s="73"/>
      <c r="O2" s="73"/>
      <c r="P2" s="73"/>
      <c r="Q2" s="73"/>
      <c r="R2" s="73"/>
      <c r="S2" s="73"/>
    </row>
    <row r="3" spans="1:19" ht="23.25" customHeight="1">
      <c r="A3" s="66" t="s">
        <v>52</v>
      </c>
      <c r="B3" s="66"/>
      <c r="C3" s="66"/>
      <c r="D3" s="66"/>
      <c r="E3" s="66"/>
      <c r="F3" s="66"/>
      <c r="G3" s="66"/>
      <c r="H3" s="66"/>
      <c r="I3" s="66"/>
      <c r="K3" s="66" t="s">
        <v>69</v>
      </c>
      <c r="L3" s="66"/>
      <c r="M3" s="66"/>
      <c r="N3" s="66"/>
      <c r="O3" s="66"/>
      <c r="P3" s="66"/>
      <c r="Q3" s="66"/>
      <c r="R3" s="66"/>
      <c r="S3" s="66"/>
    </row>
    <row r="4" spans="1:19" ht="8.25" customHeight="1">
      <c r="A4" s="2"/>
      <c r="B4" s="2"/>
      <c r="C4" s="2"/>
      <c r="D4" s="2"/>
      <c r="E4" s="2"/>
      <c r="F4" s="2"/>
      <c r="G4" s="2"/>
      <c r="H4" s="2"/>
      <c r="I4" s="2"/>
      <c r="K4" s="2"/>
      <c r="L4" s="2"/>
      <c r="M4" s="2"/>
      <c r="N4" s="2"/>
      <c r="O4" s="2"/>
      <c r="P4" s="2"/>
      <c r="Q4" s="2"/>
      <c r="R4" s="2"/>
      <c r="S4" s="2"/>
    </row>
    <row r="5" spans="1:19" ht="26.25" customHeight="1">
      <c r="A5" s="64" t="s">
        <v>10</v>
      </c>
      <c r="B5" s="64"/>
      <c r="C5" s="61"/>
      <c r="D5" s="62"/>
      <c r="E5" s="62"/>
      <c r="F5" s="62"/>
      <c r="G5" s="57" t="s">
        <v>11</v>
      </c>
      <c r="H5" s="59"/>
      <c r="I5" s="76"/>
      <c r="K5" s="64" t="s">
        <v>10</v>
      </c>
      <c r="L5" s="64"/>
      <c r="M5" s="61">
        <f>IF(C5="","",C5)</f>
      </c>
      <c r="N5" s="62"/>
      <c r="O5" s="63"/>
      <c r="P5" s="57" t="s">
        <v>11</v>
      </c>
      <c r="Q5" s="58"/>
      <c r="R5" s="59"/>
      <c r="S5" s="76">
        <f>IF(I5="","",I5)</f>
      </c>
    </row>
    <row r="6" spans="1:19" ht="26.25" customHeight="1">
      <c r="A6" s="52" t="s">
        <v>53</v>
      </c>
      <c r="B6" s="52"/>
      <c r="C6" s="61"/>
      <c r="D6" s="62"/>
      <c r="E6" s="62"/>
      <c r="F6" s="62"/>
      <c r="G6" s="55"/>
      <c r="H6" s="56"/>
      <c r="I6" s="54"/>
      <c r="K6" s="52" t="s">
        <v>53</v>
      </c>
      <c r="L6" s="52"/>
      <c r="M6" s="61">
        <f>IF(C6="","",C6)</f>
      </c>
      <c r="N6" s="62"/>
      <c r="O6" s="63"/>
      <c r="P6" s="55"/>
      <c r="Q6" s="60"/>
      <c r="R6" s="56"/>
      <c r="S6" s="54"/>
    </row>
    <row r="7" spans="1:19" ht="20.25" customHeight="1">
      <c r="A7" s="64" t="s">
        <v>1</v>
      </c>
      <c r="B7" s="64"/>
      <c r="C7" s="64"/>
      <c r="D7" s="64"/>
      <c r="E7" s="64"/>
      <c r="F7" s="64"/>
      <c r="G7" s="3" t="s">
        <v>16</v>
      </c>
      <c r="H7" s="64"/>
      <c r="I7" s="64"/>
      <c r="K7" s="64" t="s">
        <v>1</v>
      </c>
      <c r="L7" s="64"/>
      <c r="M7" s="57">
        <f>IF(C7="","",C7)</f>
      </c>
      <c r="N7" s="58"/>
      <c r="O7" s="59"/>
      <c r="P7" s="3" t="s">
        <v>16</v>
      </c>
      <c r="Q7" s="61">
        <f>IF(I7="","",H7)</f>
      </c>
      <c r="R7" s="62"/>
      <c r="S7" s="63"/>
    </row>
    <row r="8" spans="1:19" ht="20.25" customHeight="1">
      <c r="A8" s="64"/>
      <c r="B8" s="64"/>
      <c r="C8" s="64"/>
      <c r="D8" s="64"/>
      <c r="E8" s="64"/>
      <c r="F8" s="64"/>
      <c r="G8" s="3" t="s">
        <v>17</v>
      </c>
      <c r="H8" s="64"/>
      <c r="I8" s="64"/>
      <c r="K8" s="64"/>
      <c r="L8" s="64"/>
      <c r="M8" s="55"/>
      <c r="N8" s="60"/>
      <c r="O8" s="56"/>
      <c r="P8" s="3" t="s">
        <v>17</v>
      </c>
      <c r="Q8" s="61">
        <f>IF(I8="","",H8)</f>
      </c>
      <c r="R8" s="62"/>
      <c r="S8" s="63"/>
    </row>
    <row r="9" spans="1:19" ht="26.25" customHeight="1">
      <c r="A9" s="64" t="s">
        <v>9</v>
      </c>
      <c r="B9" s="64"/>
      <c r="C9" s="64"/>
      <c r="D9" s="64"/>
      <c r="E9" s="64"/>
      <c r="F9" s="64"/>
      <c r="G9" s="13" t="s">
        <v>30</v>
      </c>
      <c r="H9" s="61"/>
      <c r="I9" s="63"/>
      <c r="K9" s="61" t="s">
        <v>9</v>
      </c>
      <c r="L9" s="63"/>
      <c r="M9" s="61">
        <f>IF(C9="","",C9)</f>
      </c>
      <c r="N9" s="62"/>
      <c r="O9" s="63"/>
      <c r="P9" s="13" t="s">
        <v>30</v>
      </c>
      <c r="Q9" s="61">
        <f>IF(I9="","",H9)</f>
      </c>
      <c r="R9" s="62"/>
      <c r="S9" s="63"/>
    </row>
    <row r="10" spans="1:19" ht="26.25" customHeight="1">
      <c r="A10" s="57" t="s">
        <v>54</v>
      </c>
      <c r="B10" s="59"/>
      <c r="C10" s="57"/>
      <c r="D10" s="58"/>
      <c r="E10" s="58"/>
      <c r="F10" s="58"/>
      <c r="G10" s="71" t="s">
        <v>30</v>
      </c>
      <c r="H10" s="57"/>
      <c r="I10" s="59"/>
      <c r="K10" s="57" t="s">
        <v>54</v>
      </c>
      <c r="L10" s="59"/>
      <c r="M10" s="57">
        <f>IF(C10="","",C10)</f>
      </c>
      <c r="N10" s="58"/>
      <c r="O10" s="59"/>
      <c r="P10" s="71" t="s">
        <v>30</v>
      </c>
      <c r="Q10" s="57">
        <f>IF(I10="","",H10)</f>
      </c>
      <c r="R10" s="58"/>
      <c r="S10" s="59"/>
    </row>
    <row r="11" spans="1:19" ht="27" customHeight="1">
      <c r="A11" s="55"/>
      <c r="B11" s="56"/>
      <c r="C11" s="53"/>
      <c r="D11" s="54"/>
      <c r="E11" s="54"/>
      <c r="F11" s="54"/>
      <c r="G11" s="72"/>
      <c r="H11" s="55"/>
      <c r="I11" s="56"/>
      <c r="K11" s="55"/>
      <c r="L11" s="56"/>
      <c r="M11" s="55">
        <f>IF(C11="","",C11)</f>
      </c>
      <c r="N11" s="60"/>
      <c r="O11" s="56"/>
      <c r="P11" s="72"/>
      <c r="Q11" s="55">
        <f>IF(I11="","",H11)</f>
      </c>
      <c r="R11" s="60"/>
      <c r="S11" s="56"/>
    </row>
    <row r="12" spans="1:19" ht="13.5">
      <c r="A12" s="2"/>
      <c r="B12" s="2" t="s">
        <v>64</v>
      </c>
      <c r="C12" s="2"/>
      <c r="D12" s="2"/>
      <c r="E12" s="2"/>
      <c r="F12" s="2"/>
      <c r="G12" s="2"/>
      <c r="H12" s="2"/>
      <c r="I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5.75" customHeight="1">
      <c r="A13" s="5" t="s">
        <v>12</v>
      </c>
      <c r="B13" s="2"/>
      <c r="C13" s="2"/>
      <c r="D13" s="2"/>
      <c r="E13" s="2"/>
      <c r="F13" s="2"/>
      <c r="G13" s="2"/>
      <c r="H13" s="2"/>
      <c r="I13" s="2"/>
      <c r="K13" s="5" t="s">
        <v>28</v>
      </c>
      <c r="L13" s="2"/>
      <c r="M13" s="2"/>
      <c r="N13" s="2"/>
      <c r="O13" s="2"/>
      <c r="P13" s="2"/>
      <c r="Q13" s="2"/>
      <c r="R13" s="2"/>
      <c r="S13" s="2"/>
    </row>
    <row r="14" spans="1:19" ht="6" customHeight="1">
      <c r="A14" s="2"/>
      <c r="B14" s="2"/>
      <c r="C14" s="2"/>
      <c r="D14" s="2"/>
      <c r="E14" s="2"/>
      <c r="F14" s="2"/>
      <c r="G14" s="2"/>
      <c r="H14" s="2"/>
      <c r="I14" s="2"/>
      <c r="K14" s="2"/>
      <c r="L14" s="2"/>
      <c r="M14" s="2"/>
      <c r="N14" s="2"/>
      <c r="O14" s="2"/>
      <c r="P14" s="2"/>
      <c r="Q14" s="2"/>
      <c r="R14" s="2"/>
      <c r="S14" s="2"/>
    </row>
    <row r="15" spans="1:20" ht="34.5" customHeight="1">
      <c r="A15" s="22" t="s">
        <v>45</v>
      </c>
      <c r="B15" s="44" t="s">
        <v>76</v>
      </c>
      <c r="C15" s="3" t="s">
        <v>7</v>
      </c>
      <c r="D15" s="16" t="s">
        <v>38</v>
      </c>
      <c r="E15" s="3" t="s">
        <v>80</v>
      </c>
      <c r="F15" s="18" t="s">
        <v>55</v>
      </c>
      <c r="G15" s="45" t="s">
        <v>4</v>
      </c>
      <c r="H15" s="4" t="s">
        <v>8</v>
      </c>
      <c r="I15" s="3" t="s">
        <v>5</v>
      </c>
      <c r="K15" s="69" t="s">
        <v>21</v>
      </c>
      <c r="L15" s="82"/>
      <c r="M15" s="70"/>
      <c r="N15" s="19" t="s">
        <v>2</v>
      </c>
      <c r="O15" s="69" t="s">
        <v>39</v>
      </c>
      <c r="P15" s="70"/>
      <c r="Q15" s="10" t="s">
        <v>3</v>
      </c>
      <c r="R15" s="10" t="s">
        <v>55</v>
      </c>
      <c r="S15" s="20" t="s">
        <v>23</v>
      </c>
      <c r="T15" s="24" t="s">
        <v>44</v>
      </c>
    </row>
    <row r="16" spans="1:20" ht="34.5" customHeight="1">
      <c r="A16" s="14">
        <v>1</v>
      </c>
      <c r="B16" s="29"/>
      <c r="C16" s="14"/>
      <c r="D16" s="15">
        <f>PHONETIC(C16)</f>
      </c>
      <c r="E16" s="14"/>
      <c r="F16" s="29"/>
      <c r="G16" s="45"/>
      <c r="H16" s="21"/>
      <c r="I16" s="14"/>
      <c r="K16" s="14" t="s">
        <v>31</v>
      </c>
      <c r="L16" s="67" t="s">
        <v>20</v>
      </c>
      <c r="M16" s="68"/>
      <c r="N16" s="27">
        <f>IF(T16="","",VLOOKUP(T16,$A$16:$E$25,3,0))</f>
      </c>
      <c r="O16" s="74">
        <f aca="true" t="shared" si="0" ref="O16:O25">IF(T16="","",VLOOKUP(T16,$A$16:$E$25,4,0))</f>
      </c>
      <c r="P16" s="75"/>
      <c r="Q16" s="28">
        <f>IF(T16="","",VLOOKUP(T16,$A$16:$E$25,5,0))</f>
      </c>
      <c r="R16" s="28">
        <f aca="true" t="shared" si="1" ref="R16:R25">IF(T16="","",VLOOKUP(T16,$A$16:$F$25,6,0))</f>
      </c>
      <c r="S16" s="14"/>
      <c r="T16" s="25"/>
    </row>
    <row r="17" spans="1:20" ht="34.5" customHeight="1">
      <c r="A17" s="14">
        <v>2</v>
      </c>
      <c r="B17" s="29"/>
      <c r="C17" s="14"/>
      <c r="D17" s="15">
        <f aca="true" t="shared" si="2" ref="D17:D25">PHONETIC(C17)</f>
      </c>
      <c r="E17" s="14"/>
      <c r="F17" s="29"/>
      <c r="G17" s="46"/>
      <c r="H17" s="21"/>
      <c r="I17" s="14"/>
      <c r="K17" s="14" t="s">
        <v>32</v>
      </c>
      <c r="L17" s="67" t="s">
        <v>24</v>
      </c>
      <c r="M17" s="68"/>
      <c r="N17" s="38">
        <f aca="true" t="shared" si="3" ref="N17:N24">IF(T17="","",VLOOKUP(T17,$A$16:$E$25,3,0))</f>
      </c>
      <c r="O17" s="74">
        <f t="shared" si="0"/>
      </c>
      <c r="P17" s="75"/>
      <c r="Q17" s="28">
        <f>IF(T17="","",VLOOKUP(T17,$A$16:$E$25,5,0))</f>
      </c>
      <c r="R17" s="28">
        <f t="shared" si="1"/>
      </c>
      <c r="S17" s="14"/>
      <c r="T17" s="26"/>
    </row>
    <row r="18" spans="1:20" ht="34.5" customHeight="1">
      <c r="A18" s="14">
        <v>3</v>
      </c>
      <c r="B18" s="29"/>
      <c r="C18" s="14"/>
      <c r="D18" s="15">
        <f t="shared" si="2"/>
      </c>
      <c r="E18" s="14"/>
      <c r="F18" s="29"/>
      <c r="G18" s="46"/>
      <c r="H18" s="21"/>
      <c r="I18" s="14"/>
      <c r="K18" s="14" t="s">
        <v>33</v>
      </c>
      <c r="L18" s="80" t="s">
        <v>25</v>
      </c>
      <c r="M18" s="81"/>
      <c r="N18" s="38">
        <f t="shared" si="3"/>
      </c>
      <c r="O18" s="74">
        <f t="shared" si="0"/>
      </c>
      <c r="P18" s="75"/>
      <c r="Q18" s="28">
        <f>IF(T18="","",VLOOKUP(T18,$A$16:$E$25,5,0))</f>
      </c>
      <c r="R18" s="28">
        <f t="shared" si="1"/>
      </c>
      <c r="S18" s="14"/>
      <c r="T18" s="26"/>
    </row>
    <row r="19" spans="1:20" ht="34.5" customHeight="1">
      <c r="A19" s="14">
        <v>4</v>
      </c>
      <c r="B19" s="29"/>
      <c r="C19" s="14"/>
      <c r="D19" s="15">
        <f t="shared" si="2"/>
      </c>
      <c r="E19" s="14"/>
      <c r="F19" s="29"/>
      <c r="G19" s="46"/>
      <c r="H19" s="21"/>
      <c r="I19" s="14"/>
      <c r="K19" s="17" t="s">
        <v>34</v>
      </c>
      <c r="L19" s="67" t="s">
        <v>26</v>
      </c>
      <c r="M19" s="68"/>
      <c r="N19" s="38">
        <f t="shared" si="3"/>
      </c>
      <c r="O19" s="74">
        <f t="shared" si="0"/>
      </c>
      <c r="P19" s="75"/>
      <c r="Q19" s="28">
        <f>IF(T19="","",VLOOKUP(T19,$A$16:$F$25,5,0))</f>
      </c>
      <c r="R19" s="28">
        <f t="shared" si="1"/>
      </c>
      <c r="S19" s="14"/>
      <c r="T19" s="26"/>
    </row>
    <row r="20" spans="1:20" ht="34.5" customHeight="1">
      <c r="A20" s="14">
        <v>5</v>
      </c>
      <c r="B20" s="29"/>
      <c r="C20" s="14"/>
      <c r="D20" s="15">
        <f t="shared" si="2"/>
      </c>
      <c r="E20" s="14"/>
      <c r="F20" s="29"/>
      <c r="G20" s="46"/>
      <c r="H20" s="21"/>
      <c r="I20" s="14"/>
      <c r="K20" s="17" t="s">
        <v>35</v>
      </c>
      <c r="L20" s="67" t="s">
        <v>24</v>
      </c>
      <c r="M20" s="68"/>
      <c r="N20" s="38">
        <f t="shared" si="3"/>
      </c>
      <c r="O20" s="74">
        <f t="shared" si="0"/>
      </c>
      <c r="P20" s="75"/>
      <c r="Q20" s="28">
        <f aca="true" t="shared" si="4" ref="Q20:Q25">IF(T20="","",VLOOKUP(T20,$A$16:$E$25,5,0))</f>
      </c>
      <c r="R20" s="28">
        <f t="shared" si="1"/>
      </c>
      <c r="S20" s="14"/>
      <c r="T20" s="26"/>
    </row>
    <row r="21" spans="1:20" ht="34.5" customHeight="1">
      <c r="A21" s="14">
        <v>6</v>
      </c>
      <c r="B21" s="29"/>
      <c r="C21" s="14"/>
      <c r="D21" s="15">
        <f t="shared" si="2"/>
      </c>
      <c r="E21" s="14"/>
      <c r="F21" s="29"/>
      <c r="G21" s="46"/>
      <c r="H21" s="21"/>
      <c r="I21" s="14"/>
      <c r="K21" s="17" t="s">
        <v>36</v>
      </c>
      <c r="L21" s="67" t="s">
        <v>27</v>
      </c>
      <c r="M21" s="68"/>
      <c r="N21" s="38">
        <f t="shared" si="3"/>
      </c>
      <c r="O21" s="74">
        <f t="shared" si="0"/>
      </c>
      <c r="P21" s="75"/>
      <c r="Q21" s="28">
        <f t="shared" si="4"/>
      </c>
      <c r="R21" s="28">
        <f t="shared" si="1"/>
      </c>
      <c r="S21" s="14"/>
      <c r="T21" s="26"/>
    </row>
    <row r="22" spans="1:20" ht="34.5" customHeight="1">
      <c r="A22" s="14">
        <v>7</v>
      </c>
      <c r="B22" s="29"/>
      <c r="C22" s="14"/>
      <c r="D22" s="15">
        <f t="shared" si="2"/>
      </c>
      <c r="E22" s="14"/>
      <c r="F22" s="29"/>
      <c r="G22" s="46"/>
      <c r="H22" s="21"/>
      <c r="I22" s="14"/>
      <c r="K22" s="3" t="s">
        <v>37</v>
      </c>
      <c r="L22" s="67" t="s">
        <v>27</v>
      </c>
      <c r="M22" s="68"/>
      <c r="N22" s="38">
        <f t="shared" si="3"/>
      </c>
      <c r="O22" s="74">
        <f t="shared" si="0"/>
      </c>
      <c r="P22" s="75"/>
      <c r="Q22" s="28">
        <f t="shared" si="4"/>
      </c>
      <c r="R22" s="28">
        <f t="shared" si="1"/>
      </c>
      <c r="S22" s="14"/>
      <c r="T22" s="26"/>
    </row>
    <row r="23" spans="1:20" ht="34.5" customHeight="1">
      <c r="A23" s="14">
        <v>8</v>
      </c>
      <c r="B23" s="29"/>
      <c r="C23" s="14"/>
      <c r="D23" s="15">
        <f t="shared" si="2"/>
      </c>
      <c r="E23" s="14"/>
      <c r="F23" s="29"/>
      <c r="G23" s="46"/>
      <c r="H23" s="21"/>
      <c r="I23" s="14"/>
      <c r="K23" s="77" t="s">
        <v>22</v>
      </c>
      <c r="L23" s="78"/>
      <c r="M23" s="79"/>
      <c r="N23" s="38">
        <f t="shared" si="3"/>
      </c>
      <c r="O23" s="74">
        <f t="shared" si="0"/>
      </c>
      <c r="P23" s="75"/>
      <c r="Q23" s="28">
        <f t="shared" si="4"/>
      </c>
      <c r="R23" s="28">
        <f t="shared" si="1"/>
      </c>
      <c r="S23" s="14"/>
      <c r="T23" s="26"/>
    </row>
    <row r="24" spans="1:20" ht="34.5" customHeight="1">
      <c r="A24" s="14">
        <v>9</v>
      </c>
      <c r="B24" s="29"/>
      <c r="C24" s="14"/>
      <c r="D24" s="15">
        <f t="shared" si="2"/>
      </c>
      <c r="E24" s="14"/>
      <c r="F24" s="29"/>
      <c r="G24" s="46"/>
      <c r="H24" s="21"/>
      <c r="I24" s="14"/>
      <c r="K24" s="77" t="s">
        <v>22</v>
      </c>
      <c r="L24" s="78"/>
      <c r="M24" s="79"/>
      <c r="N24" s="38">
        <f t="shared" si="3"/>
      </c>
      <c r="O24" s="74">
        <f t="shared" si="0"/>
      </c>
      <c r="P24" s="75"/>
      <c r="Q24" s="28">
        <f t="shared" si="4"/>
      </c>
      <c r="R24" s="28">
        <f t="shared" si="1"/>
      </c>
      <c r="S24" s="14"/>
      <c r="T24" s="26"/>
    </row>
    <row r="25" spans="1:20" ht="34.5" customHeight="1">
      <c r="A25" s="14">
        <v>10</v>
      </c>
      <c r="B25" s="29"/>
      <c r="C25" s="14"/>
      <c r="D25" s="15">
        <f t="shared" si="2"/>
      </c>
      <c r="E25" s="14"/>
      <c r="F25" s="29"/>
      <c r="G25" s="46"/>
      <c r="H25" s="21"/>
      <c r="I25" s="14"/>
      <c r="K25" s="77" t="s">
        <v>22</v>
      </c>
      <c r="L25" s="78"/>
      <c r="M25" s="79"/>
      <c r="N25" s="27">
        <f>IF(T25="","",VLOOKUP(T25,$A$16:$E$25,3,0))</f>
      </c>
      <c r="O25" s="74">
        <f t="shared" si="0"/>
      </c>
      <c r="P25" s="75"/>
      <c r="Q25" s="28">
        <f t="shared" si="4"/>
      </c>
      <c r="R25" s="28">
        <f t="shared" si="1"/>
      </c>
      <c r="S25" s="14"/>
      <c r="T25" s="26"/>
    </row>
    <row r="26" spans="1:19" ht="8.25" customHeight="1">
      <c r="A26" s="2"/>
      <c r="B26" s="2"/>
      <c r="C26" s="2"/>
      <c r="D26" s="2"/>
      <c r="E26" s="2"/>
      <c r="F26" s="2"/>
      <c r="G26" s="2"/>
      <c r="H26" s="2"/>
      <c r="I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7.25" customHeight="1">
      <c r="A27" s="2" t="s">
        <v>13</v>
      </c>
      <c r="B27" s="2"/>
      <c r="C27" s="2"/>
      <c r="D27" s="2"/>
      <c r="E27" s="2"/>
      <c r="F27" s="2"/>
      <c r="G27" s="2"/>
      <c r="H27" s="2"/>
      <c r="I27" s="2"/>
      <c r="K27" s="2" t="s">
        <v>13</v>
      </c>
      <c r="L27" s="2"/>
      <c r="M27" s="2"/>
      <c r="N27" s="2"/>
      <c r="O27" s="2"/>
      <c r="P27" s="2"/>
      <c r="Q27" s="2"/>
      <c r="R27" s="2"/>
      <c r="S27" s="2"/>
    </row>
    <row r="28" spans="1:19" ht="17.25" customHeight="1">
      <c r="A28" s="2" t="s">
        <v>56</v>
      </c>
      <c r="B28" s="2"/>
      <c r="C28" s="2"/>
      <c r="D28" s="2"/>
      <c r="E28" s="2"/>
      <c r="F28" s="2"/>
      <c r="G28" s="66"/>
      <c r="H28" s="66"/>
      <c r="I28" s="2"/>
      <c r="K28" s="2"/>
      <c r="L28" s="2"/>
      <c r="M28" s="2"/>
      <c r="N28" s="2"/>
      <c r="O28" s="2"/>
      <c r="P28" s="2"/>
      <c r="Q28" s="2"/>
      <c r="R28" s="2"/>
      <c r="S28" s="2"/>
    </row>
    <row r="29" spans="1:13" ht="18" customHeight="1">
      <c r="A29" s="2" t="s">
        <v>65</v>
      </c>
      <c r="B29" s="2"/>
      <c r="C29" s="2"/>
      <c r="D29" s="2"/>
      <c r="K29" s="2"/>
      <c r="L29" s="2"/>
      <c r="M29" s="2"/>
    </row>
    <row r="30" spans="1:19" ht="25.5" customHeight="1" thickBot="1">
      <c r="A30" s="2"/>
      <c r="B30" s="2"/>
      <c r="C30" s="2"/>
      <c r="D30" s="2"/>
      <c r="E30" s="2"/>
      <c r="F30" s="7" t="s">
        <v>15</v>
      </c>
      <c r="G30" s="65"/>
      <c r="H30" s="65"/>
      <c r="I30" s="8" t="s">
        <v>14</v>
      </c>
      <c r="K30" s="2"/>
      <c r="L30" s="1" t="s">
        <v>29</v>
      </c>
      <c r="M30" s="2" t="s">
        <v>85</v>
      </c>
      <c r="N30" s="2"/>
      <c r="O30" s="12"/>
      <c r="P30" s="12"/>
      <c r="Q30" s="12"/>
      <c r="R30" s="12"/>
      <c r="S30" s="11"/>
    </row>
    <row r="31" spans="1:13" ht="17.25" customHeight="1">
      <c r="A31" s="2"/>
      <c r="B31" s="2"/>
      <c r="C31" s="2"/>
      <c r="D31" s="2"/>
      <c r="K31" s="2"/>
      <c r="L31" s="2"/>
      <c r="M31" s="2" t="s">
        <v>102</v>
      </c>
    </row>
    <row r="32" spans="5:19" ht="25.5" customHeight="1" thickBot="1">
      <c r="E32" s="2"/>
      <c r="F32" s="47" t="s">
        <v>78</v>
      </c>
      <c r="G32" s="65"/>
      <c r="H32" s="65"/>
      <c r="I32" s="8" t="s">
        <v>14</v>
      </c>
      <c r="N32" s="2"/>
      <c r="O32" s="12"/>
      <c r="P32" s="12"/>
      <c r="Q32" s="12"/>
      <c r="R32" s="12"/>
      <c r="S32" s="11"/>
    </row>
    <row r="33" spans="12:13" ht="16.5" customHeight="1">
      <c r="L33" s="1" t="s">
        <v>29</v>
      </c>
      <c r="M33" s="2" t="s">
        <v>79</v>
      </c>
    </row>
  </sheetData>
  <sheetProtection/>
  <mergeCells count="67">
    <mergeCell ref="S5:S6"/>
    <mergeCell ref="O25:P25"/>
    <mergeCell ref="K24:M24"/>
    <mergeCell ref="K25:M25"/>
    <mergeCell ref="L22:M22"/>
    <mergeCell ref="L18:M18"/>
    <mergeCell ref="K15:M15"/>
    <mergeCell ref="O24:P24"/>
    <mergeCell ref="K23:M23"/>
    <mergeCell ref="O23:P23"/>
    <mergeCell ref="L20:M20"/>
    <mergeCell ref="K10:L11"/>
    <mergeCell ref="M10:O10"/>
    <mergeCell ref="P10:P11"/>
    <mergeCell ref="Q10:S10"/>
    <mergeCell ref="I5:I6"/>
    <mergeCell ref="M11:O11"/>
    <mergeCell ref="Q9:S9"/>
    <mergeCell ref="M7:O8"/>
    <mergeCell ref="M9:O9"/>
    <mergeCell ref="O22:P22"/>
    <mergeCell ref="O16:P16"/>
    <mergeCell ref="O20:P20"/>
    <mergeCell ref="O21:P21"/>
    <mergeCell ref="L21:M21"/>
    <mergeCell ref="O17:P17"/>
    <mergeCell ref="L19:M19"/>
    <mergeCell ref="L17:M17"/>
    <mergeCell ref="O18:P18"/>
    <mergeCell ref="O19:P19"/>
    <mergeCell ref="K2:S2"/>
    <mergeCell ref="K3:S3"/>
    <mergeCell ref="K5:L5"/>
    <mergeCell ref="K9:L9"/>
    <mergeCell ref="K7:L8"/>
    <mergeCell ref="A2:I2"/>
    <mergeCell ref="A3:I3"/>
    <mergeCell ref="C5:F5"/>
    <mergeCell ref="H9:I9"/>
    <mergeCell ref="C9:F9"/>
    <mergeCell ref="A5:B5"/>
    <mergeCell ref="A6:B6"/>
    <mergeCell ref="C6:F6"/>
    <mergeCell ref="C10:F10"/>
    <mergeCell ref="G10:G11"/>
    <mergeCell ref="H10:I10"/>
    <mergeCell ref="G5:H6"/>
    <mergeCell ref="G30:H30"/>
    <mergeCell ref="G28:H28"/>
    <mergeCell ref="G32:H32"/>
    <mergeCell ref="Q8:S8"/>
    <mergeCell ref="A7:B8"/>
    <mergeCell ref="A9:B9"/>
    <mergeCell ref="L16:M16"/>
    <mergeCell ref="O15:P15"/>
    <mergeCell ref="Q11:S11"/>
    <mergeCell ref="A10:B11"/>
    <mergeCell ref="K6:L6"/>
    <mergeCell ref="C11:F11"/>
    <mergeCell ref="H11:I11"/>
    <mergeCell ref="P5:R6"/>
    <mergeCell ref="M5:O5"/>
    <mergeCell ref="M6:O6"/>
    <mergeCell ref="Q7:S7"/>
    <mergeCell ref="C7:F8"/>
    <mergeCell ref="H7:I7"/>
    <mergeCell ref="H8:I8"/>
  </mergeCells>
  <dataValidations count="1">
    <dataValidation type="list" allowBlank="1" showInputMessage="1" showErrorMessage="1" sqref="G16:G25">
      <formula1>"800m,1500m,3000m,5000m"</formula1>
    </dataValidation>
  </dataValidations>
  <printOptions horizontalCentered="1" verticalCentered="1"/>
  <pageMargins left="0.72" right="0.31496062992125984" top="0.6299212598425197" bottom="0.3937007874015748" header="0.35433070866141736" footer="0.35433070866141736"/>
  <pageSetup blackAndWhite="1" horizontalDpi="600" verticalDpi="600" orientation="portrait" paperSize="9" scale="87" r:id="rId3"/>
  <colBreaks count="1" manualBreakCount="1">
    <brk id="9" max="2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70" zoomScaleNormal="75" zoomScaleSheetLayoutView="70" zoomScalePageLayoutView="0" workbookViewId="0" topLeftCell="A1">
      <selection activeCell="L26" sqref="L26"/>
    </sheetView>
  </sheetViews>
  <sheetFormatPr defaultColWidth="9.00390625" defaultRowHeight="13.5"/>
  <cols>
    <col min="1" max="1" width="6.625" style="0" customWidth="1"/>
    <col min="2" max="2" width="11.00390625" style="0" customWidth="1"/>
    <col min="3" max="3" width="14.75390625" style="0" customWidth="1"/>
    <col min="4" max="4" width="19.00390625" style="0" customWidth="1"/>
    <col min="5" max="5" width="6.875" style="0" customWidth="1"/>
    <col min="6" max="6" width="13.75390625" style="0" customWidth="1"/>
    <col min="7" max="7" width="8.875" style="0" customWidth="1"/>
    <col min="8" max="8" width="13.625" style="0" customWidth="1"/>
    <col min="9" max="9" width="10.00390625" style="0" customWidth="1"/>
    <col min="10" max="10" width="2.50390625" style="0" customWidth="1"/>
    <col min="11" max="11" width="6.625" style="0" customWidth="1"/>
    <col min="12" max="12" width="5.375" style="0" customWidth="1"/>
    <col min="13" max="13" width="10.625" style="0" customWidth="1"/>
    <col min="14" max="14" width="18.625" style="0" customWidth="1"/>
    <col min="15" max="15" width="6.50390625" style="0" customWidth="1"/>
    <col min="16" max="16" width="12.125" style="0" customWidth="1"/>
    <col min="17" max="17" width="8.875" style="0" customWidth="1"/>
    <col min="18" max="18" width="12.375" style="0" customWidth="1"/>
    <col min="19" max="19" width="11.00390625" style="0" customWidth="1"/>
  </cols>
  <sheetData>
    <row r="1" spans="1:11" ht="13.5">
      <c r="A1" t="s">
        <v>0</v>
      </c>
      <c r="K1" t="s">
        <v>19</v>
      </c>
    </row>
    <row r="2" spans="1:19" ht="18.75" customHeight="1">
      <c r="A2" s="73" t="s">
        <v>77</v>
      </c>
      <c r="B2" s="73"/>
      <c r="C2" s="73"/>
      <c r="D2" s="73"/>
      <c r="E2" s="73"/>
      <c r="F2" s="73"/>
      <c r="G2" s="73"/>
      <c r="H2" s="73"/>
      <c r="I2" s="73"/>
      <c r="K2" s="73" t="s">
        <v>77</v>
      </c>
      <c r="L2" s="73"/>
      <c r="M2" s="73"/>
      <c r="N2" s="73"/>
      <c r="O2" s="73"/>
      <c r="P2" s="73"/>
      <c r="Q2" s="73"/>
      <c r="R2" s="73"/>
      <c r="S2" s="73"/>
    </row>
    <row r="3" spans="1:19" ht="23.25" customHeight="1">
      <c r="A3" s="66" t="s">
        <v>73</v>
      </c>
      <c r="B3" s="66"/>
      <c r="C3" s="66"/>
      <c r="D3" s="66"/>
      <c r="E3" s="66"/>
      <c r="F3" s="66"/>
      <c r="G3" s="66"/>
      <c r="H3" s="66"/>
      <c r="I3" s="66"/>
      <c r="K3" s="66" t="s">
        <v>74</v>
      </c>
      <c r="L3" s="66"/>
      <c r="M3" s="66"/>
      <c r="N3" s="66"/>
      <c r="O3" s="66"/>
      <c r="P3" s="66"/>
      <c r="Q3" s="66"/>
      <c r="R3" s="66"/>
      <c r="S3" s="66"/>
    </row>
    <row r="4" spans="1:19" ht="8.25" customHeight="1">
      <c r="A4" s="2"/>
      <c r="B4" s="2"/>
      <c r="C4" s="2"/>
      <c r="D4" s="2"/>
      <c r="E4" s="2"/>
      <c r="F4" s="2"/>
      <c r="G4" s="2"/>
      <c r="H4" s="2"/>
      <c r="I4" s="2"/>
      <c r="K4" s="2"/>
      <c r="L4" s="2"/>
      <c r="M4" s="2"/>
      <c r="N4" s="2"/>
      <c r="O4" s="2"/>
      <c r="P4" s="2"/>
      <c r="Q4" s="2"/>
      <c r="R4" s="2"/>
      <c r="S4" s="2"/>
    </row>
    <row r="5" spans="1:19" ht="26.25" customHeight="1">
      <c r="A5" s="64" t="s">
        <v>10</v>
      </c>
      <c r="B5" s="64"/>
      <c r="C5" s="61"/>
      <c r="D5" s="62"/>
      <c r="E5" s="62"/>
      <c r="F5" s="62"/>
      <c r="G5" s="57" t="s">
        <v>11</v>
      </c>
      <c r="H5" s="59"/>
      <c r="I5" s="83"/>
      <c r="K5" s="64" t="s">
        <v>10</v>
      </c>
      <c r="L5" s="64"/>
      <c r="M5" s="61">
        <f>IF(C5="","",C5)</f>
      </c>
      <c r="N5" s="62"/>
      <c r="O5" s="63"/>
      <c r="P5" s="57" t="s">
        <v>81</v>
      </c>
      <c r="Q5" s="58"/>
      <c r="R5" s="59"/>
      <c r="S5" s="83">
        <f>IF(I5="","",I5)</f>
      </c>
    </row>
    <row r="6" spans="1:19" ht="26.25" customHeight="1">
      <c r="A6" s="52" t="s">
        <v>53</v>
      </c>
      <c r="B6" s="52"/>
      <c r="C6" s="61"/>
      <c r="D6" s="62"/>
      <c r="E6" s="62"/>
      <c r="F6" s="62"/>
      <c r="G6" s="55"/>
      <c r="H6" s="56"/>
      <c r="I6" s="84"/>
      <c r="K6" s="52" t="s">
        <v>53</v>
      </c>
      <c r="L6" s="52"/>
      <c r="M6" s="61">
        <f>IF(C6="","",C6)</f>
      </c>
      <c r="N6" s="62"/>
      <c r="O6" s="63"/>
      <c r="P6" s="55"/>
      <c r="Q6" s="60"/>
      <c r="R6" s="56"/>
      <c r="S6" s="84"/>
    </row>
    <row r="7" spans="1:19" ht="20.25" customHeight="1">
      <c r="A7" s="64" t="s">
        <v>1</v>
      </c>
      <c r="B7" s="64"/>
      <c r="C7" s="64"/>
      <c r="D7" s="64"/>
      <c r="E7" s="64"/>
      <c r="F7" s="64"/>
      <c r="G7" s="3" t="s">
        <v>16</v>
      </c>
      <c r="H7" s="64"/>
      <c r="I7" s="64"/>
      <c r="K7" s="64" t="s">
        <v>1</v>
      </c>
      <c r="L7" s="64"/>
      <c r="M7" s="57">
        <f>IF(C7="","",C7)</f>
      </c>
      <c r="N7" s="58"/>
      <c r="O7" s="59"/>
      <c r="P7" s="3" t="s">
        <v>82</v>
      </c>
      <c r="Q7" s="61">
        <f>IF(H7="","",H7)</f>
      </c>
      <c r="R7" s="62"/>
      <c r="S7" s="63"/>
    </row>
    <row r="8" spans="1:19" ht="20.25" customHeight="1">
      <c r="A8" s="64"/>
      <c r="B8" s="64"/>
      <c r="C8" s="64"/>
      <c r="D8" s="64"/>
      <c r="E8" s="64"/>
      <c r="F8" s="64"/>
      <c r="G8" s="3" t="s">
        <v>17</v>
      </c>
      <c r="H8" s="64"/>
      <c r="I8" s="64"/>
      <c r="K8" s="64"/>
      <c r="L8" s="64"/>
      <c r="M8" s="55"/>
      <c r="N8" s="60"/>
      <c r="O8" s="56"/>
      <c r="P8" s="3" t="s">
        <v>83</v>
      </c>
      <c r="Q8" s="61">
        <f>IF(H8="","",H8)</f>
      </c>
      <c r="R8" s="62"/>
      <c r="S8" s="63"/>
    </row>
    <row r="9" spans="1:19" ht="26.25" customHeight="1">
      <c r="A9" s="64" t="s">
        <v>9</v>
      </c>
      <c r="B9" s="64"/>
      <c r="C9" s="64"/>
      <c r="D9" s="64"/>
      <c r="E9" s="64"/>
      <c r="F9" s="64"/>
      <c r="G9" s="13" t="s">
        <v>30</v>
      </c>
      <c r="H9" s="61"/>
      <c r="I9" s="63"/>
      <c r="K9" s="61" t="s">
        <v>9</v>
      </c>
      <c r="L9" s="63"/>
      <c r="M9" s="61">
        <f>IF(C9="","",C9)</f>
      </c>
      <c r="N9" s="62"/>
      <c r="O9" s="63"/>
      <c r="P9" s="13" t="s">
        <v>84</v>
      </c>
      <c r="Q9" s="61">
        <f>IF(H9="","",H9)</f>
      </c>
      <c r="R9" s="62"/>
      <c r="S9" s="63"/>
    </row>
    <row r="10" spans="1:19" ht="26.25" customHeight="1">
      <c r="A10" s="57" t="s">
        <v>54</v>
      </c>
      <c r="B10" s="59"/>
      <c r="C10" s="57"/>
      <c r="D10" s="58"/>
      <c r="E10" s="58"/>
      <c r="F10" s="58"/>
      <c r="G10" s="71" t="s">
        <v>30</v>
      </c>
      <c r="H10" s="57"/>
      <c r="I10" s="59"/>
      <c r="K10" s="57" t="s">
        <v>54</v>
      </c>
      <c r="L10" s="59"/>
      <c r="M10" s="57">
        <f>IF(C10="","",C10)</f>
      </c>
      <c r="N10" s="58"/>
      <c r="O10" s="59"/>
      <c r="P10" s="71" t="s">
        <v>84</v>
      </c>
      <c r="Q10" s="57">
        <f>IF(H10="","",H10)</f>
      </c>
      <c r="R10" s="58"/>
      <c r="S10" s="59"/>
    </row>
    <row r="11" spans="1:19" ht="26.25" customHeight="1">
      <c r="A11" s="55"/>
      <c r="B11" s="56"/>
      <c r="C11" s="54"/>
      <c r="D11" s="54"/>
      <c r="E11" s="54"/>
      <c r="F11" s="54"/>
      <c r="G11" s="72"/>
      <c r="H11" s="55"/>
      <c r="I11" s="56"/>
      <c r="K11" s="55"/>
      <c r="L11" s="56"/>
      <c r="M11" s="55">
        <f>IF(C11="","",C11)</f>
      </c>
      <c r="N11" s="60"/>
      <c r="O11" s="56"/>
      <c r="P11" s="72"/>
      <c r="Q11" s="55">
        <f>IF(H11="","",H11)</f>
      </c>
      <c r="R11" s="60"/>
      <c r="S11" s="56"/>
    </row>
    <row r="12" spans="1:19" ht="13.5">
      <c r="A12" s="2"/>
      <c r="B12" s="2" t="s">
        <v>64</v>
      </c>
      <c r="C12" s="2"/>
      <c r="D12" s="2"/>
      <c r="E12" s="2"/>
      <c r="F12" s="2"/>
      <c r="G12" s="2"/>
      <c r="H12" s="2"/>
      <c r="I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5.75" customHeight="1">
      <c r="A13" s="5" t="s">
        <v>12</v>
      </c>
      <c r="B13" s="2"/>
      <c r="C13" s="2"/>
      <c r="D13" s="2"/>
      <c r="E13" s="2"/>
      <c r="F13" s="2"/>
      <c r="G13" s="2"/>
      <c r="H13" s="2"/>
      <c r="I13" s="2"/>
      <c r="K13" s="5" t="s">
        <v>28</v>
      </c>
      <c r="L13" s="2"/>
      <c r="M13" s="2"/>
      <c r="N13" s="2"/>
      <c r="O13" s="2"/>
      <c r="P13" s="2"/>
      <c r="Q13" s="2"/>
      <c r="R13" s="2"/>
      <c r="S13" s="2"/>
    </row>
    <row r="14" spans="1:19" ht="6" customHeight="1">
      <c r="A14" s="2"/>
      <c r="B14" s="2"/>
      <c r="C14" s="2"/>
      <c r="D14" s="2"/>
      <c r="E14" s="2"/>
      <c r="F14" s="2"/>
      <c r="G14" s="2"/>
      <c r="H14" s="2"/>
      <c r="I14" s="2"/>
      <c r="K14" s="2"/>
      <c r="L14" s="2"/>
      <c r="M14" s="2"/>
      <c r="N14" s="2"/>
      <c r="O14" s="2"/>
      <c r="P14" s="2"/>
      <c r="Q14" s="2"/>
      <c r="R14" s="2"/>
      <c r="S14" s="2"/>
    </row>
    <row r="15" spans="1:20" ht="34.5" customHeight="1">
      <c r="A15" s="22" t="s">
        <v>45</v>
      </c>
      <c r="B15" s="44" t="s">
        <v>76</v>
      </c>
      <c r="C15" s="3" t="s">
        <v>7</v>
      </c>
      <c r="D15" s="16" t="s">
        <v>38</v>
      </c>
      <c r="E15" s="3" t="s">
        <v>80</v>
      </c>
      <c r="F15" s="18" t="s">
        <v>55</v>
      </c>
      <c r="G15" s="45" t="s">
        <v>4</v>
      </c>
      <c r="H15" s="4" t="s">
        <v>8</v>
      </c>
      <c r="I15" s="3" t="s">
        <v>5</v>
      </c>
      <c r="K15" s="69" t="s">
        <v>21</v>
      </c>
      <c r="L15" s="82"/>
      <c r="M15" s="70"/>
      <c r="N15" s="19" t="s">
        <v>2</v>
      </c>
      <c r="O15" s="69" t="s">
        <v>39</v>
      </c>
      <c r="P15" s="70"/>
      <c r="Q15" s="10" t="s">
        <v>3</v>
      </c>
      <c r="R15" s="10" t="s">
        <v>55</v>
      </c>
      <c r="S15" s="20" t="s">
        <v>23</v>
      </c>
      <c r="T15" s="23" t="s">
        <v>49</v>
      </c>
    </row>
    <row r="16" spans="1:20" ht="34.5" customHeight="1">
      <c r="A16" s="14">
        <v>1</v>
      </c>
      <c r="B16" s="29"/>
      <c r="C16" s="42"/>
      <c r="D16" s="15">
        <f>PHONETIC(B16)</f>
      </c>
      <c r="E16" s="14">
        <v>3</v>
      </c>
      <c r="F16" s="29"/>
      <c r="G16" s="46"/>
      <c r="H16" s="48"/>
      <c r="I16" s="14"/>
      <c r="K16" s="14" t="s">
        <v>31</v>
      </c>
      <c r="L16" s="67" t="s">
        <v>46</v>
      </c>
      <c r="M16" s="68"/>
      <c r="N16" s="27">
        <f aca="true" t="shared" si="0" ref="N16:N23">IF(T16="","",VLOOKUP(T16,$A$16:$E$23,3,0))</f>
      </c>
      <c r="O16" s="74">
        <f aca="true" t="shared" si="1" ref="O16:O23">IF(T16="","",VLOOKUP(T16,$A$16:$E$23,4,0))</f>
      </c>
      <c r="P16" s="75"/>
      <c r="Q16" s="28">
        <f aca="true" t="shared" si="2" ref="Q16:Q23">IF(T16="","",VLOOKUP(T16,$A$16:$F$23,5,0))</f>
      </c>
      <c r="R16" s="28">
        <f aca="true" t="shared" si="3" ref="R16:R23">IF(T16="","",VLOOKUP(T16,$A$16:$F$23,6,0))</f>
      </c>
      <c r="S16" s="14"/>
      <c r="T16" s="3"/>
    </row>
    <row r="17" spans="1:20" ht="34.5" customHeight="1">
      <c r="A17" s="14">
        <v>2</v>
      </c>
      <c r="B17" s="29"/>
      <c r="C17" s="43"/>
      <c r="D17" s="15">
        <f aca="true" t="shared" si="4" ref="D17:D23">PHONETIC(B17)</f>
      </c>
      <c r="E17" s="14">
        <v>1</v>
      </c>
      <c r="F17" s="29"/>
      <c r="G17" s="46"/>
      <c r="H17" s="48"/>
      <c r="I17" s="14"/>
      <c r="K17" s="14" t="s">
        <v>32</v>
      </c>
      <c r="L17" s="67" t="s">
        <v>47</v>
      </c>
      <c r="M17" s="68"/>
      <c r="N17" s="27">
        <f t="shared" si="0"/>
      </c>
      <c r="O17" s="74">
        <f t="shared" si="1"/>
      </c>
      <c r="P17" s="75"/>
      <c r="Q17" s="28">
        <f t="shared" si="2"/>
      </c>
      <c r="R17" s="28">
        <f t="shared" si="3"/>
      </c>
      <c r="S17" s="14"/>
      <c r="T17" s="14"/>
    </row>
    <row r="18" spans="1:20" ht="34.5" customHeight="1">
      <c r="A18" s="14">
        <v>3</v>
      </c>
      <c r="B18" s="29"/>
      <c r="C18" s="43"/>
      <c r="D18" s="15">
        <f t="shared" si="4"/>
      </c>
      <c r="E18" s="14"/>
      <c r="F18" s="29"/>
      <c r="G18" s="46"/>
      <c r="H18" s="48"/>
      <c r="I18" s="14"/>
      <c r="K18" s="14" t="s">
        <v>33</v>
      </c>
      <c r="L18" s="80" t="s">
        <v>48</v>
      </c>
      <c r="M18" s="81"/>
      <c r="N18" s="27">
        <f t="shared" si="0"/>
      </c>
      <c r="O18" s="74">
        <f t="shared" si="1"/>
      </c>
      <c r="P18" s="75"/>
      <c r="Q18" s="28">
        <f t="shared" si="2"/>
      </c>
      <c r="R18" s="28">
        <f>IF(T18="","",VLOOKUP(T18,$A$16:$F$23,6,0))</f>
      </c>
      <c r="S18" s="14"/>
      <c r="T18" s="14"/>
    </row>
    <row r="19" spans="1:20" ht="34.5" customHeight="1">
      <c r="A19" s="14">
        <v>4</v>
      </c>
      <c r="B19" s="29"/>
      <c r="C19" s="43"/>
      <c r="D19" s="15">
        <f t="shared" si="4"/>
      </c>
      <c r="E19" s="14"/>
      <c r="F19" s="29"/>
      <c r="G19" s="46"/>
      <c r="H19" s="48"/>
      <c r="I19" s="14"/>
      <c r="K19" s="17" t="s">
        <v>34</v>
      </c>
      <c r="L19" s="80" t="s">
        <v>48</v>
      </c>
      <c r="M19" s="81"/>
      <c r="N19" s="27">
        <f t="shared" si="0"/>
      </c>
      <c r="O19" s="74">
        <f t="shared" si="1"/>
      </c>
      <c r="P19" s="75"/>
      <c r="Q19" s="28">
        <f t="shared" si="2"/>
      </c>
      <c r="R19" s="28">
        <f>IF(T19="","",VLOOKUP(T19,$A$16:$F$23,6,0))</f>
      </c>
      <c r="S19" s="14"/>
      <c r="T19" s="14"/>
    </row>
    <row r="20" spans="1:20" ht="34.5" customHeight="1">
      <c r="A20" s="14">
        <v>5</v>
      </c>
      <c r="B20" s="29"/>
      <c r="C20" s="43"/>
      <c r="D20" s="15">
        <f t="shared" si="4"/>
      </c>
      <c r="E20" s="14"/>
      <c r="F20" s="29"/>
      <c r="G20" s="46"/>
      <c r="H20" s="48"/>
      <c r="I20" s="14"/>
      <c r="K20" s="3" t="s">
        <v>35</v>
      </c>
      <c r="L20" s="67" t="s">
        <v>27</v>
      </c>
      <c r="M20" s="68"/>
      <c r="N20" s="38">
        <f t="shared" si="0"/>
      </c>
      <c r="O20" s="74">
        <f t="shared" si="1"/>
      </c>
      <c r="P20" s="75"/>
      <c r="Q20" s="28">
        <f>IF(T20="","",VLOOKUP(T20,$A$16:$F$23,5,0))</f>
      </c>
      <c r="R20" s="28">
        <f>IF(T20="","",VLOOKUP(T20,$A$16:$F$23,6,0))</f>
      </c>
      <c r="S20" s="14"/>
      <c r="T20" s="14"/>
    </row>
    <row r="21" spans="1:20" ht="34.5" customHeight="1">
      <c r="A21" s="14">
        <v>6</v>
      </c>
      <c r="B21" s="29"/>
      <c r="C21" s="43"/>
      <c r="D21" s="15">
        <f t="shared" si="4"/>
      </c>
      <c r="E21" s="14"/>
      <c r="F21" s="29"/>
      <c r="G21" s="46"/>
      <c r="H21" s="48"/>
      <c r="I21" s="14"/>
      <c r="K21" s="77" t="s">
        <v>22</v>
      </c>
      <c r="L21" s="78"/>
      <c r="M21" s="79"/>
      <c r="N21" s="38">
        <f t="shared" si="0"/>
      </c>
      <c r="O21" s="74">
        <f t="shared" si="1"/>
      </c>
      <c r="P21" s="75"/>
      <c r="Q21" s="28">
        <f t="shared" si="2"/>
      </c>
      <c r="R21" s="28">
        <f t="shared" si="3"/>
      </c>
      <c r="S21" s="14"/>
      <c r="T21" s="14"/>
    </row>
    <row r="22" spans="1:20" ht="34.5" customHeight="1">
      <c r="A22" s="14">
        <v>7</v>
      </c>
      <c r="B22" s="29"/>
      <c r="C22" s="43"/>
      <c r="D22" s="15">
        <f t="shared" si="4"/>
      </c>
      <c r="E22" s="14"/>
      <c r="F22" s="29"/>
      <c r="G22" s="46"/>
      <c r="H22" s="48"/>
      <c r="I22" s="14"/>
      <c r="K22" s="77" t="s">
        <v>22</v>
      </c>
      <c r="L22" s="78"/>
      <c r="M22" s="79"/>
      <c r="N22" s="38">
        <f t="shared" si="0"/>
      </c>
      <c r="O22" s="74">
        <f t="shared" si="1"/>
      </c>
      <c r="P22" s="75"/>
      <c r="Q22" s="28">
        <f t="shared" si="2"/>
      </c>
      <c r="R22" s="28">
        <f t="shared" si="3"/>
      </c>
      <c r="S22" s="14"/>
      <c r="T22" s="14"/>
    </row>
    <row r="23" spans="1:20" ht="34.5" customHeight="1">
      <c r="A23" s="14">
        <v>8</v>
      </c>
      <c r="B23" s="29"/>
      <c r="C23" s="43"/>
      <c r="D23" s="15">
        <f t="shared" si="4"/>
      </c>
      <c r="E23" s="14"/>
      <c r="F23" s="29"/>
      <c r="G23" s="46"/>
      <c r="H23" s="48"/>
      <c r="I23" s="14"/>
      <c r="K23" s="77" t="s">
        <v>22</v>
      </c>
      <c r="L23" s="78"/>
      <c r="M23" s="79"/>
      <c r="N23" s="38">
        <f t="shared" si="0"/>
      </c>
      <c r="O23" s="74">
        <f t="shared" si="1"/>
      </c>
      <c r="P23" s="75"/>
      <c r="Q23" s="28">
        <f t="shared" si="2"/>
      </c>
      <c r="R23" s="28">
        <f t="shared" si="3"/>
      </c>
      <c r="S23" s="14"/>
      <c r="T23" s="14"/>
    </row>
    <row r="24" spans="1:19" ht="8.25" customHeight="1">
      <c r="A24" s="2"/>
      <c r="B24" s="2"/>
      <c r="C24" s="2"/>
      <c r="D24" s="2"/>
      <c r="E24" s="2"/>
      <c r="F24" s="2"/>
      <c r="G24" s="2"/>
      <c r="H24" s="2"/>
      <c r="I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7.25" customHeight="1">
      <c r="A25" s="2" t="s">
        <v>13</v>
      </c>
      <c r="B25" s="2"/>
      <c r="C25" s="2"/>
      <c r="D25" s="2"/>
      <c r="E25" s="2"/>
      <c r="F25" s="2"/>
      <c r="G25" s="2"/>
      <c r="H25" s="2"/>
      <c r="I25" s="2"/>
      <c r="K25" s="2" t="s">
        <v>13</v>
      </c>
      <c r="L25" s="2"/>
      <c r="M25" s="2"/>
      <c r="N25" s="2"/>
      <c r="O25" s="2"/>
      <c r="P25" s="2"/>
      <c r="Q25" s="2"/>
      <c r="R25" s="2"/>
      <c r="S25" s="2"/>
    </row>
    <row r="26" spans="1:19" ht="17.25" customHeight="1">
      <c r="A26" s="2" t="s">
        <v>56</v>
      </c>
      <c r="B26" s="2"/>
      <c r="C26" s="2"/>
      <c r="D26" s="2"/>
      <c r="E26" s="2"/>
      <c r="F26" s="2"/>
      <c r="G26" s="66"/>
      <c r="H26" s="66"/>
      <c r="I26" s="2"/>
      <c r="K26" s="2"/>
      <c r="L26" s="2"/>
      <c r="M26" s="2"/>
      <c r="N26" s="2"/>
      <c r="O26" s="2"/>
      <c r="P26" s="2"/>
      <c r="Q26" s="2"/>
      <c r="R26" s="2"/>
      <c r="S26" s="2"/>
    </row>
    <row r="27" spans="1:13" ht="18" customHeight="1">
      <c r="A27" s="2" t="s">
        <v>65</v>
      </c>
      <c r="B27" s="2"/>
      <c r="C27" s="2"/>
      <c r="D27" s="2"/>
      <c r="K27" s="2"/>
      <c r="L27" s="2"/>
      <c r="M27" s="2"/>
    </row>
    <row r="28" spans="1:19" ht="25.5" customHeight="1" thickBot="1">
      <c r="A28" s="2"/>
      <c r="B28" s="2"/>
      <c r="C28" s="2"/>
      <c r="D28" s="2"/>
      <c r="E28" s="2"/>
      <c r="F28" s="7" t="s">
        <v>15</v>
      </c>
      <c r="G28" s="65"/>
      <c r="H28" s="65"/>
      <c r="I28" s="8" t="s">
        <v>14</v>
      </c>
      <c r="K28" s="2"/>
      <c r="L28" s="1" t="s">
        <v>29</v>
      </c>
      <c r="M28" s="2" t="s">
        <v>85</v>
      </c>
      <c r="N28" s="2"/>
      <c r="O28" s="12"/>
      <c r="P28" s="12"/>
      <c r="Q28" s="12"/>
      <c r="R28" s="12"/>
      <c r="S28" s="11"/>
    </row>
    <row r="29" spans="1:13" ht="17.25" customHeight="1">
      <c r="A29" s="2"/>
      <c r="B29" s="2"/>
      <c r="C29" s="2"/>
      <c r="D29" s="2"/>
      <c r="K29" s="2"/>
      <c r="L29" s="2"/>
      <c r="M29" s="2" t="s">
        <v>102</v>
      </c>
    </row>
    <row r="30" spans="5:19" ht="25.5" customHeight="1" thickBot="1">
      <c r="E30" s="2"/>
      <c r="F30" s="9" t="s">
        <v>18</v>
      </c>
      <c r="G30" s="65"/>
      <c r="H30" s="65"/>
      <c r="I30" s="8" t="s">
        <v>14</v>
      </c>
      <c r="N30" s="2"/>
      <c r="O30" s="12"/>
      <c r="P30" s="12"/>
      <c r="Q30" s="12"/>
      <c r="R30" s="12"/>
      <c r="S30" s="11"/>
    </row>
    <row r="31" spans="12:13" ht="18" customHeight="1">
      <c r="L31" s="1" t="s">
        <v>29</v>
      </c>
      <c r="M31" s="2" t="s">
        <v>79</v>
      </c>
    </row>
  </sheetData>
  <sheetProtection/>
  <mergeCells count="63">
    <mergeCell ref="P10:P11"/>
    <mergeCell ref="Q10:S10"/>
    <mergeCell ref="G10:G11"/>
    <mergeCell ref="A10:B11"/>
    <mergeCell ref="C10:F10"/>
    <mergeCell ref="H10:I10"/>
    <mergeCell ref="Q11:S11"/>
    <mergeCell ref="K10:L11"/>
    <mergeCell ref="M10:O10"/>
    <mergeCell ref="C11:F11"/>
    <mergeCell ref="G30:H30"/>
    <mergeCell ref="K23:M23"/>
    <mergeCell ref="L17:M17"/>
    <mergeCell ref="O23:P23"/>
    <mergeCell ref="G26:H26"/>
    <mergeCell ref="G28:H28"/>
    <mergeCell ref="K21:M21"/>
    <mergeCell ref="O21:P21"/>
    <mergeCell ref="K22:M22"/>
    <mergeCell ref="O22:P22"/>
    <mergeCell ref="L19:M19"/>
    <mergeCell ref="O19:P19"/>
    <mergeCell ref="L20:M20"/>
    <mergeCell ref="O20:P20"/>
    <mergeCell ref="O17:P17"/>
    <mergeCell ref="L18:M18"/>
    <mergeCell ref="O18:P18"/>
    <mergeCell ref="K15:M15"/>
    <mergeCell ref="O15:P15"/>
    <mergeCell ref="L16:M16"/>
    <mergeCell ref="O16:P16"/>
    <mergeCell ref="K7:L8"/>
    <mergeCell ref="H8:I8"/>
    <mergeCell ref="H11:I11"/>
    <mergeCell ref="M7:O8"/>
    <mergeCell ref="M11:O11"/>
    <mergeCell ref="H9:I9"/>
    <mergeCell ref="A2:I2"/>
    <mergeCell ref="K2:S2"/>
    <mergeCell ref="A3:I3"/>
    <mergeCell ref="K3:S3"/>
    <mergeCell ref="A5:B5"/>
    <mergeCell ref="C5:F5"/>
    <mergeCell ref="K5:L5"/>
    <mergeCell ref="M5:O5"/>
    <mergeCell ref="I5:I6"/>
    <mergeCell ref="M6:O6"/>
    <mergeCell ref="Q9:S9"/>
    <mergeCell ref="P5:R6"/>
    <mergeCell ref="Q7:S7"/>
    <mergeCell ref="Q8:S8"/>
    <mergeCell ref="A6:B6"/>
    <mergeCell ref="C6:F6"/>
    <mergeCell ref="G5:H6"/>
    <mergeCell ref="A9:B9"/>
    <mergeCell ref="C9:F9"/>
    <mergeCell ref="S5:S6"/>
    <mergeCell ref="K9:L9"/>
    <mergeCell ref="K6:L6"/>
    <mergeCell ref="A7:B8"/>
    <mergeCell ref="C7:F8"/>
    <mergeCell ref="H7:I7"/>
    <mergeCell ref="M9:O9"/>
  </mergeCells>
  <dataValidations count="1">
    <dataValidation type="list" allowBlank="1" showInputMessage="1" showErrorMessage="1" sqref="G16:G23">
      <formula1>"800m,1500m,3000m,5000m"</formula1>
    </dataValidation>
  </dataValidations>
  <printOptions horizontalCentered="1" verticalCentered="1"/>
  <pageMargins left="0.46" right="0.31496062992125984" top="0.69" bottom="0.3937007874015748" header="0.35433070866141736" footer="0.35433070866141736"/>
  <pageSetup blackAndWhite="1" horizontalDpi="600" verticalDpi="600" orientation="portrait" paperSize="9" scale="93" r:id="rId3"/>
  <colBreaks count="1" manualBreakCount="1">
    <brk id="9" max="2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33"/>
  <sheetViews>
    <sheetView view="pageBreakPreview" zoomScale="70" zoomScaleNormal="75" zoomScaleSheetLayoutView="70" zoomScalePageLayoutView="0" workbookViewId="0" topLeftCell="A1">
      <selection activeCell="N31" sqref="N31"/>
    </sheetView>
  </sheetViews>
  <sheetFormatPr defaultColWidth="9.00390625" defaultRowHeight="13.5"/>
  <cols>
    <col min="1" max="1" width="6.625" style="0" customWidth="1"/>
    <col min="2" max="2" width="9.625" style="0" customWidth="1"/>
    <col min="3" max="3" width="15.50390625" style="0" customWidth="1"/>
    <col min="4" max="4" width="20.50390625" style="0" customWidth="1"/>
    <col min="5" max="5" width="7.25390625" style="0" customWidth="1"/>
    <col min="6" max="6" width="14.00390625" style="0" customWidth="1"/>
    <col min="7" max="7" width="5.00390625" style="0" customWidth="1"/>
    <col min="8" max="8" width="7.75390625" style="0" customWidth="1"/>
    <col min="9" max="9" width="13.625" style="0" customWidth="1"/>
    <col min="10" max="10" width="10.00390625" style="0" customWidth="1"/>
    <col min="11" max="11" width="1.625" style="0" customWidth="1"/>
    <col min="12" max="12" width="6.625" style="0" customWidth="1"/>
    <col min="13" max="13" width="5.375" style="0" customWidth="1"/>
    <col min="14" max="14" width="10.625" style="0" customWidth="1"/>
    <col min="15" max="15" width="19.00390625" style="0" customWidth="1"/>
    <col min="16" max="16" width="7.875" style="0" customWidth="1"/>
    <col min="17" max="17" width="12.125" style="0" customWidth="1"/>
    <col min="18" max="18" width="8.375" style="0" customWidth="1"/>
    <col min="19" max="19" width="12.75390625" style="0" customWidth="1"/>
    <col min="20" max="20" width="11.00390625" style="0" customWidth="1"/>
  </cols>
  <sheetData>
    <row r="1" spans="1:12" ht="13.5">
      <c r="A1" t="s">
        <v>0</v>
      </c>
      <c r="L1" t="s">
        <v>19</v>
      </c>
    </row>
    <row r="2" spans="1:20" ht="18.75" customHeight="1">
      <c r="A2" s="73" t="s">
        <v>77</v>
      </c>
      <c r="B2" s="73"/>
      <c r="C2" s="73"/>
      <c r="D2" s="73"/>
      <c r="E2" s="73"/>
      <c r="F2" s="73"/>
      <c r="G2" s="73"/>
      <c r="H2" s="73"/>
      <c r="I2" s="73"/>
      <c r="J2" s="73"/>
      <c r="L2" s="73" t="s">
        <v>77</v>
      </c>
      <c r="M2" s="73"/>
      <c r="N2" s="73"/>
      <c r="O2" s="73"/>
      <c r="P2" s="73"/>
      <c r="Q2" s="73"/>
      <c r="R2" s="73"/>
      <c r="S2" s="73"/>
      <c r="T2" s="73"/>
    </row>
    <row r="3" spans="1:20" ht="23.25" customHeight="1">
      <c r="A3" s="66" t="s">
        <v>52</v>
      </c>
      <c r="B3" s="66"/>
      <c r="C3" s="66"/>
      <c r="D3" s="66"/>
      <c r="E3" s="66"/>
      <c r="F3" s="66"/>
      <c r="G3" s="66"/>
      <c r="H3" s="66"/>
      <c r="I3" s="66"/>
      <c r="J3" s="66"/>
      <c r="L3" s="66" t="s">
        <v>69</v>
      </c>
      <c r="M3" s="66"/>
      <c r="N3" s="66"/>
      <c r="O3" s="66"/>
      <c r="P3" s="66"/>
      <c r="Q3" s="66"/>
      <c r="R3" s="66"/>
      <c r="S3" s="66"/>
      <c r="T3" s="66"/>
    </row>
    <row r="4" spans="1:20" ht="8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L4" s="2"/>
      <c r="M4" s="2"/>
      <c r="N4" s="2"/>
      <c r="O4" s="2"/>
      <c r="P4" s="2"/>
      <c r="Q4" s="2"/>
      <c r="R4" s="2"/>
      <c r="S4" s="2"/>
      <c r="T4" s="2"/>
    </row>
    <row r="5" spans="1:20" ht="26.25" customHeight="1">
      <c r="A5" s="64" t="s">
        <v>10</v>
      </c>
      <c r="B5" s="61"/>
      <c r="C5" s="103" t="s">
        <v>57</v>
      </c>
      <c r="D5" s="110"/>
      <c r="E5" s="110"/>
      <c r="F5" s="110"/>
      <c r="G5" s="104"/>
      <c r="H5" s="58" t="s">
        <v>11</v>
      </c>
      <c r="I5" s="59"/>
      <c r="J5" s="76"/>
      <c r="L5" s="64" t="s">
        <v>10</v>
      </c>
      <c r="M5" s="64"/>
      <c r="N5" s="61" t="str">
        <f>C5</f>
        <v>境港総合技術高校</v>
      </c>
      <c r="O5" s="62"/>
      <c r="P5" s="62"/>
      <c r="Q5" s="57" t="s">
        <v>11</v>
      </c>
      <c r="R5" s="58"/>
      <c r="S5" s="59"/>
      <c r="T5" s="76">
        <f>IF(J5="","",J5)</f>
      </c>
    </row>
    <row r="6" spans="1:20" ht="26.25" customHeight="1" thickBot="1">
      <c r="A6" s="52" t="s">
        <v>53</v>
      </c>
      <c r="B6" s="105"/>
      <c r="C6" s="101" t="s">
        <v>66</v>
      </c>
      <c r="D6" s="62"/>
      <c r="E6" s="62"/>
      <c r="F6" s="62"/>
      <c r="G6" s="102"/>
      <c r="H6" s="60"/>
      <c r="I6" s="111"/>
      <c r="J6" s="106"/>
      <c r="L6" s="52" t="s">
        <v>53</v>
      </c>
      <c r="M6" s="52"/>
      <c r="N6" s="55" t="str">
        <f>C6</f>
        <v>倉吉高校･鳥取高校</v>
      </c>
      <c r="O6" s="60"/>
      <c r="P6" s="60"/>
      <c r="Q6" s="55"/>
      <c r="R6" s="60"/>
      <c r="S6" s="56"/>
      <c r="T6" s="54"/>
    </row>
    <row r="7" spans="1:20" ht="20.25" customHeight="1">
      <c r="A7" s="64" t="s">
        <v>1</v>
      </c>
      <c r="B7" s="61"/>
      <c r="C7" s="99" t="s">
        <v>62</v>
      </c>
      <c r="D7" s="64"/>
      <c r="E7" s="64"/>
      <c r="F7" s="64"/>
      <c r="G7" s="100"/>
      <c r="H7" s="30" t="s">
        <v>16</v>
      </c>
      <c r="I7" s="103" t="s">
        <v>41</v>
      </c>
      <c r="J7" s="104"/>
      <c r="L7" s="64" t="s">
        <v>1</v>
      </c>
      <c r="M7" s="64"/>
      <c r="N7" s="57" t="str">
        <f>C7</f>
        <v>境港市竹内町９２５</v>
      </c>
      <c r="O7" s="58"/>
      <c r="P7" s="59"/>
      <c r="Q7" s="3" t="s">
        <v>16</v>
      </c>
      <c r="R7" s="61" t="str">
        <f>I7</f>
        <v>０８５９－４５－０４１１</v>
      </c>
      <c r="S7" s="62"/>
      <c r="T7" s="63"/>
    </row>
    <row r="8" spans="1:20" ht="20.25" customHeight="1">
      <c r="A8" s="64"/>
      <c r="B8" s="61"/>
      <c r="C8" s="99"/>
      <c r="D8" s="64"/>
      <c r="E8" s="64"/>
      <c r="F8" s="64"/>
      <c r="G8" s="100"/>
      <c r="H8" s="30" t="s">
        <v>17</v>
      </c>
      <c r="I8" s="101" t="s">
        <v>42</v>
      </c>
      <c r="J8" s="102"/>
      <c r="L8" s="64"/>
      <c r="M8" s="64"/>
      <c r="N8" s="55"/>
      <c r="O8" s="60"/>
      <c r="P8" s="56"/>
      <c r="Q8" s="3" t="s">
        <v>17</v>
      </c>
      <c r="R8" s="61" t="str">
        <f>I8</f>
        <v>０８５９－４５－０４１３</v>
      </c>
      <c r="S8" s="62"/>
      <c r="T8" s="63"/>
    </row>
    <row r="9" spans="1:20" ht="26.25" customHeight="1">
      <c r="A9" s="64" t="s">
        <v>9</v>
      </c>
      <c r="B9" s="61"/>
      <c r="C9" s="99" t="s">
        <v>70</v>
      </c>
      <c r="D9" s="64"/>
      <c r="E9" s="64"/>
      <c r="F9" s="64"/>
      <c r="G9" s="100"/>
      <c r="H9" s="31" t="s">
        <v>30</v>
      </c>
      <c r="I9" s="101" t="s">
        <v>43</v>
      </c>
      <c r="J9" s="102"/>
      <c r="L9" s="61" t="s">
        <v>9</v>
      </c>
      <c r="M9" s="63"/>
      <c r="N9" s="61" t="str">
        <f>C9</f>
        <v>安達　暢(鳥取高校)</v>
      </c>
      <c r="O9" s="62"/>
      <c r="P9" s="63"/>
      <c r="Q9" s="13" t="s">
        <v>30</v>
      </c>
      <c r="R9" s="61" t="str">
        <f>I9</f>
        <v>090－××××－××85</v>
      </c>
      <c r="S9" s="62"/>
      <c r="T9" s="63"/>
    </row>
    <row r="10" spans="1:20" ht="18.75" customHeight="1">
      <c r="A10" s="57" t="s">
        <v>54</v>
      </c>
      <c r="B10" s="94"/>
      <c r="C10" s="107" t="s">
        <v>72</v>
      </c>
      <c r="D10" s="108"/>
      <c r="E10" s="108"/>
      <c r="F10" s="108"/>
      <c r="G10" s="109"/>
      <c r="H10" s="96" t="s">
        <v>30</v>
      </c>
      <c r="I10" s="98" t="s">
        <v>58</v>
      </c>
      <c r="J10" s="94"/>
      <c r="L10" s="57" t="s">
        <v>54</v>
      </c>
      <c r="M10" s="59"/>
      <c r="N10" s="57" t="str">
        <f>C10</f>
        <v>田中　栄治(倉吉高校）　　　　　　　　　　　　　　</v>
      </c>
      <c r="O10" s="58"/>
      <c r="P10" s="59"/>
      <c r="Q10" s="71" t="s">
        <v>30</v>
      </c>
      <c r="R10" s="57" t="str">
        <f>I10</f>
        <v>090－××××－××78</v>
      </c>
      <c r="S10" s="58"/>
      <c r="T10" s="59"/>
    </row>
    <row r="11" spans="1:20" ht="18.75" customHeight="1" thickBot="1">
      <c r="A11" s="55"/>
      <c r="B11" s="95"/>
      <c r="C11" s="89" t="s">
        <v>71</v>
      </c>
      <c r="D11" s="90"/>
      <c r="E11" s="90"/>
      <c r="F11" s="90"/>
      <c r="G11" s="91"/>
      <c r="H11" s="97"/>
      <c r="I11" s="92" t="s">
        <v>63</v>
      </c>
      <c r="J11" s="93"/>
      <c r="L11" s="55"/>
      <c r="M11" s="56"/>
      <c r="N11" s="55" t="str">
        <f>C11</f>
        <v>境　太郎(境港総合技術高校)　　　　　　　　　　</v>
      </c>
      <c r="O11" s="60"/>
      <c r="P11" s="56"/>
      <c r="Q11" s="72"/>
      <c r="R11" s="55" t="str">
        <f>I11</f>
        <v>080－××××－××12</v>
      </c>
      <c r="S11" s="60"/>
      <c r="T11" s="56"/>
    </row>
    <row r="12" spans="1:20" ht="13.5">
      <c r="A12" s="2"/>
      <c r="B12" s="2" t="s">
        <v>64</v>
      </c>
      <c r="C12" s="2"/>
      <c r="D12" s="2"/>
      <c r="E12" s="2"/>
      <c r="F12" s="2"/>
      <c r="G12" s="2"/>
      <c r="H12" s="2"/>
      <c r="I12" s="2"/>
      <c r="J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5.75" customHeight="1">
      <c r="A13" s="5" t="s">
        <v>12</v>
      </c>
      <c r="B13" s="2"/>
      <c r="C13" s="2"/>
      <c r="D13" s="2"/>
      <c r="E13" s="2"/>
      <c r="F13" s="2"/>
      <c r="G13" s="2"/>
      <c r="H13" s="2"/>
      <c r="I13" s="2"/>
      <c r="J13" s="2"/>
      <c r="L13" s="5" t="s">
        <v>28</v>
      </c>
      <c r="M13" s="2"/>
      <c r="N13" s="2"/>
      <c r="O13" s="2"/>
      <c r="P13" s="2"/>
      <c r="Q13" s="2"/>
      <c r="R13" s="2"/>
      <c r="S13" s="2"/>
      <c r="T13" s="2"/>
    </row>
    <row r="14" spans="1:20" ht="6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L14" s="2"/>
      <c r="M14" s="2"/>
      <c r="N14" s="2"/>
      <c r="O14" s="2"/>
      <c r="P14" s="2"/>
      <c r="Q14" s="2"/>
      <c r="R14" s="2"/>
      <c r="S14" s="2"/>
      <c r="T14" s="2"/>
    </row>
    <row r="15" spans="1:21" ht="34.5" customHeight="1">
      <c r="A15" s="6"/>
      <c r="B15" s="44" t="s">
        <v>76</v>
      </c>
      <c r="C15" s="18" t="s">
        <v>7</v>
      </c>
      <c r="D15" s="50" t="s">
        <v>38</v>
      </c>
      <c r="E15" s="3" t="s">
        <v>6</v>
      </c>
      <c r="F15" s="18" t="s">
        <v>55</v>
      </c>
      <c r="G15" s="61" t="s">
        <v>4</v>
      </c>
      <c r="H15" s="88"/>
      <c r="I15" s="4" t="s">
        <v>8</v>
      </c>
      <c r="J15" s="3" t="s">
        <v>5</v>
      </c>
      <c r="L15" s="69" t="s">
        <v>21</v>
      </c>
      <c r="M15" s="82"/>
      <c r="N15" s="70"/>
      <c r="O15" s="19" t="s">
        <v>2</v>
      </c>
      <c r="P15" s="69" t="s">
        <v>38</v>
      </c>
      <c r="Q15" s="70"/>
      <c r="R15" s="10" t="s">
        <v>3</v>
      </c>
      <c r="S15" s="10" t="s">
        <v>55</v>
      </c>
      <c r="T15" s="20" t="s">
        <v>23</v>
      </c>
      <c r="U15" s="36" t="s">
        <v>44</v>
      </c>
    </row>
    <row r="16" spans="1:21" ht="34.5" customHeight="1">
      <c r="A16" s="14">
        <v>1</v>
      </c>
      <c r="B16" s="39">
        <v>101</v>
      </c>
      <c r="C16" s="49" t="s">
        <v>50</v>
      </c>
      <c r="D16" s="32" t="str">
        <f>PHONETIC(C16)</f>
        <v>アダチ　タロウ</v>
      </c>
      <c r="E16" s="33">
        <v>3</v>
      </c>
      <c r="F16" s="34" t="s">
        <v>60</v>
      </c>
      <c r="G16" s="55" t="s">
        <v>61</v>
      </c>
      <c r="H16" s="85"/>
      <c r="I16" s="21">
        <v>155067</v>
      </c>
      <c r="J16" s="14"/>
      <c r="L16" s="14" t="s">
        <v>31</v>
      </c>
      <c r="M16" s="67" t="s">
        <v>20</v>
      </c>
      <c r="N16" s="68"/>
      <c r="O16" s="35" t="str">
        <f>IF(U16="","",VLOOKUP(U16,$A$16:$E$25,3,0))</f>
        <v>佐々木　二郎</v>
      </c>
      <c r="P16" s="86" t="str">
        <f>IF(U16="","",VLOOKUP(U16,$A$16:$E$25,4,0))</f>
        <v>ササキ　ジロウ</v>
      </c>
      <c r="Q16" s="87"/>
      <c r="R16" s="32">
        <f>IF(U16="","",VLOOKUP(U16,$A$16:$E$25,5,0))</f>
        <v>1</v>
      </c>
      <c r="S16" s="32" t="str">
        <f aca="true" t="shared" si="0" ref="S16:S25">IF(U16="","",VLOOKUP(U16,$A$16:$F$25,6,0))</f>
        <v>鳥取</v>
      </c>
      <c r="T16" s="14"/>
      <c r="U16" s="37">
        <v>3</v>
      </c>
    </row>
    <row r="17" spans="1:21" ht="34.5" customHeight="1">
      <c r="A17" s="14">
        <v>2</v>
      </c>
      <c r="B17" s="39">
        <v>103</v>
      </c>
      <c r="C17" s="33" t="s">
        <v>59</v>
      </c>
      <c r="D17" s="40" t="str">
        <f aca="true" t="shared" si="1" ref="D17:D25">PHONETIC(C17)</f>
        <v>タナカ　ユウタロウ</v>
      </c>
      <c r="E17" s="33">
        <v>2</v>
      </c>
      <c r="F17" s="34" t="s">
        <v>67</v>
      </c>
      <c r="G17" s="55" t="s">
        <v>40</v>
      </c>
      <c r="H17" s="85"/>
      <c r="I17" s="21">
        <v>21210</v>
      </c>
      <c r="J17" s="14"/>
      <c r="L17" s="14" t="s">
        <v>32</v>
      </c>
      <c r="M17" s="67" t="s">
        <v>24</v>
      </c>
      <c r="N17" s="68"/>
      <c r="O17" s="41" t="str">
        <f aca="true" t="shared" si="2" ref="O17:O25">IF(U17="","",VLOOKUP(U17,$A$16:$E$25,3,0))</f>
        <v>田中　優太郎</v>
      </c>
      <c r="P17" s="86" t="str">
        <f>IF(U17="","",VLOOKUP(U17,$A$16:$E$25,4,0))</f>
        <v>タナカ　ユウタロウ</v>
      </c>
      <c r="Q17" s="87"/>
      <c r="R17" s="32">
        <f>IF(U17="","",VLOOKUP(U17,$A$16:$E$25,5,0))</f>
        <v>2</v>
      </c>
      <c r="S17" s="32" t="str">
        <f t="shared" si="0"/>
        <v>倉吉</v>
      </c>
      <c r="T17" s="14"/>
      <c r="U17" s="37">
        <v>2</v>
      </c>
    </row>
    <row r="18" spans="1:21" ht="34.5" customHeight="1">
      <c r="A18" s="14">
        <v>3</v>
      </c>
      <c r="B18" s="39">
        <v>104</v>
      </c>
      <c r="C18" s="33" t="s">
        <v>75</v>
      </c>
      <c r="D18" s="40" t="str">
        <f t="shared" si="1"/>
        <v>ササキ　ジロウ</v>
      </c>
      <c r="E18" s="33">
        <v>1</v>
      </c>
      <c r="F18" s="34" t="s">
        <v>68</v>
      </c>
      <c r="G18" s="55" t="s">
        <v>51</v>
      </c>
      <c r="H18" s="85"/>
      <c r="I18" s="21">
        <v>93054</v>
      </c>
      <c r="J18" s="14"/>
      <c r="L18" s="14" t="s">
        <v>33</v>
      </c>
      <c r="M18" s="80" t="s">
        <v>25</v>
      </c>
      <c r="N18" s="81"/>
      <c r="O18" s="41" t="str">
        <f t="shared" si="2"/>
        <v>安達　太郎</v>
      </c>
      <c r="P18" s="86" t="str">
        <f aca="true" t="shared" si="3" ref="P18:P25">IF(U18="","",VLOOKUP(U18,$A$16:$E$25,4,0))</f>
        <v>アダチ　タロウ</v>
      </c>
      <c r="Q18" s="87"/>
      <c r="R18" s="32">
        <f aca="true" t="shared" si="4" ref="R18:R25">IF(U18="","",VLOOKUP(U18,$A$16:$E$25,5,0))</f>
        <v>3</v>
      </c>
      <c r="S18" s="32" t="str">
        <f t="shared" si="0"/>
        <v>境港総合</v>
      </c>
      <c r="T18" s="14"/>
      <c r="U18" s="37">
        <v>1</v>
      </c>
    </row>
    <row r="19" spans="1:21" ht="34.5" customHeight="1">
      <c r="A19" s="14">
        <v>4</v>
      </c>
      <c r="B19" s="39"/>
      <c r="C19" s="33"/>
      <c r="D19" s="40">
        <f t="shared" si="1"/>
      </c>
      <c r="E19" s="33"/>
      <c r="F19" s="34"/>
      <c r="G19" s="55"/>
      <c r="H19" s="85"/>
      <c r="I19" s="21"/>
      <c r="J19" s="14"/>
      <c r="L19" s="17" t="s">
        <v>34</v>
      </c>
      <c r="M19" s="67" t="s">
        <v>26</v>
      </c>
      <c r="N19" s="68"/>
      <c r="O19" s="41">
        <f t="shared" si="2"/>
      </c>
      <c r="P19" s="86">
        <f t="shared" si="3"/>
      </c>
      <c r="Q19" s="87"/>
      <c r="R19" s="32">
        <f>IF(U19="","",VLOOKUP(U19,$A$16:$F$25,5,0))</f>
      </c>
      <c r="S19" s="32">
        <f>IF(U19="","",VLOOKUP(U19,$A$16:$F$25,6,0))</f>
      </c>
      <c r="T19" s="14"/>
      <c r="U19" s="37"/>
    </row>
    <row r="20" spans="1:21" ht="34.5" customHeight="1">
      <c r="A20" s="14">
        <v>5</v>
      </c>
      <c r="B20" s="39"/>
      <c r="C20" s="33"/>
      <c r="D20" s="40">
        <f t="shared" si="1"/>
      </c>
      <c r="E20" s="33"/>
      <c r="F20" s="34"/>
      <c r="G20" s="55"/>
      <c r="H20" s="85"/>
      <c r="I20" s="21"/>
      <c r="J20" s="14"/>
      <c r="L20" s="17" t="s">
        <v>35</v>
      </c>
      <c r="M20" s="67" t="s">
        <v>24</v>
      </c>
      <c r="N20" s="68"/>
      <c r="O20" s="41">
        <f t="shared" si="2"/>
      </c>
      <c r="P20" s="86">
        <f t="shared" si="3"/>
      </c>
      <c r="Q20" s="87"/>
      <c r="R20" s="32">
        <f t="shared" si="4"/>
      </c>
      <c r="S20" s="32">
        <f t="shared" si="0"/>
      </c>
      <c r="T20" s="14"/>
      <c r="U20" s="37"/>
    </row>
    <row r="21" spans="1:21" ht="34.5" customHeight="1">
      <c r="A21" s="14">
        <v>6</v>
      </c>
      <c r="B21" s="39"/>
      <c r="C21" s="33"/>
      <c r="D21" s="40">
        <f t="shared" si="1"/>
      </c>
      <c r="E21" s="33"/>
      <c r="F21" s="34"/>
      <c r="G21" s="55"/>
      <c r="H21" s="85"/>
      <c r="I21" s="21"/>
      <c r="J21" s="14"/>
      <c r="L21" s="17" t="s">
        <v>36</v>
      </c>
      <c r="M21" s="67" t="s">
        <v>27</v>
      </c>
      <c r="N21" s="68"/>
      <c r="O21" s="41">
        <f t="shared" si="2"/>
      </c>
      <c r="P21" s="86">
        <f t="shared" si="3"/>
      </c>
      <c r="Q21" s="87"/>
      <c r="R21" s="32">
        <f t="shared" si="4"/>
      </c>
      <c r="S21" s="32">
        <f t="shared" si="0"/>
      </c>
      <c r="T21" s="14"/>
      <c r="U21" s="37"/>
    </row>
    <row r="22" spans="1:21" ht="34.5" customHeight="1">
      <c r="A22" s="14">
        <v>7</v>
      </c>
      <c r="B22" s="39"/>
      <c r="C22" s="33"/>
      <c r="D22" s="40">
        <f t="shared" si="1"/>
      </c>
      <c r="E22" s="33"/>
      <c r="F22" s="34"/>
      <c r="G22" s="55"/>
      <c r="H22" s="85"/>
      <c r="I22" s="21"/>
      <c r="J22" s="14"/>
      <c r="L22" s="3" t="s">
        <v>37</v>
      </c>
      <c r="M22" s="67" t="s">
        <v>27</v>
      </c>
      <c r="N22" s="68"/>
      <c r="O22" s="41">
        <f t="shared" si="2"/>
      </c>
      <c r="P22" s="86">
        <f t="shared" si="3"/>
      </c>
      <c r="Q22" s="87"/>
      <c r="R22" s="32">
        <f t="shared" si="4"/>
      </c>
      <c r="S22" s="32">
        <f t="shared" si="0"/>
      </c>
      <c r="T22" s="14"/>
      <c r="U22" s="37"/>
    </row>
    <row r="23" spans="1:21" ht="34.5" customHeight="1">
      <c r="A23" s="14">
        <v>8</v>
      </c>
      <c r="B23" s="39"/>
      <c r="C23" s="33"/>
      <c r="D23" s="40">
        <f t="shared" si="1"/>
      </c>
      <c r="E23" s="33"/>
      <c r="F23" s="34"/>
      <c r="G23" s="55"/>
      <c r="H23" s="85"/>
      <c r="I23" s="21"/>
      <c r="J23" s="14"/>
      <c r="L23" s="77" t="s">
        <v>22</v>
      </c>
      <c r="M23" s="78"/>
      <c r="N23" s="79"/>
      <c r="O23" s="41">
        <f t="shared" si="2"/>
      </c>
      <c r="P23" s="86">
        <f t="shared" si="3"/>
      </c>
      <c r="Q23" s="87"/>
      <c r="R23" s="32">
        <f t="shared" si="4"/>
      </c>
      <c r="S23" s="32">
        <f t="shared" si="0"/>
      </c>
      <c r="T23" s="14"/>
      <c r="U23" s="37"/>
    </row>
    <row r="24" spans="1:21" ht="34.5" customHeight="1">
      <c r="A24" s="14">
        <v>9</v>
      </c>
      <c r="B24" s="39"/>
      <c r="C24" s="33"/>
      <c r="D24" s="40">
        <f t="shared" si="1"/>
      </c>
      <c r="E24" s="33"/>
      <c r="F24" s="34"/>
      <c r="G24" s="55"/>
      <c r="H24" s="85"/>
      <c r="I24" s="21"/>
      <c r="J24" s="14"/>
      <c r="L24" s="77" t="s">
        <v>22</v>
      </c>
      <c r="M24" s="78"/>
      <c r="N24" s="79"/>
      <c r="O24" s="41">
        <f t="shared" si="2"/>
      </c>
      <c r="P24" s="86">
        <f t="shared" si="3"/>
      </c>
      <c r="Q24" s="87"/>
      <c r="R24" s="32">
        <f t="shared" si="4"/>
      </c>
      <c r="S24" s="32">
        <f t="shared" si="0"/>
      </c>
      <c r="T24" s="14"/>
      <c r="U24" s="37"/>
    </row>
    <row r="25" spans="1:21" ht="34.5" customHeight="1">
      <c r="A25" s="14">
        <v>10</v>
      </c>
      <c r="B25" s="39"/>
      <c r="C25" s="33"/>
      <c r="D25" s="40">
        <f t="shared" si="1"/>
      </c>
      <c r="E25" s="33"/>
      <c r="F25" s="34"/>
      <c r="G25" s="55"/>
      <c r="H25" s="85"/>
      <c r="I25" s="21"/>
      <c r="J25" s="14"/>
      <c r="L25" s="77" t="s">
        <v>22</v>
      </c>
      <c r="M25" s="78"/>
      <c r="N25" s="79"/>
      <c r="O25" s="41">
        <f t="shared" si="2"/>
      </c>
      <c r="P25" s="86">
        <f t="shared" si="3"/>
      </c>
      <c r="Q25" s="87"/>
      <c r="R25" s="32">
        <f t="shared" si="4"/>
      </c>
      <c r="S25" s="32">
        <f t="shared" si="0"/>
      </c>
      <c r="T25" s="14"/>
      <c r="U25" s="37"/>
    </row>
    <row r="26" spans="1:20" ht="8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7.25" customHeight="1">
      <c r="A27" s="2" t="s">
        <v>13</v>
      </c>
      <c r="B27" s="2"/>
      <c r="C27" s="2"/>
      <c r="D27" s="2"/>
      <c r="E27" s="2"/>
      <c r="F27" s="2"/>
      <c r="G27" s="2"/>
      <c r="H27" s="2"/>
      <c r="I27" s="2"/>
      <c r="J27" s="2"/>
      <c r="L27" s="2" t="s">
        <v>13</v>
      </c>
      <c r="M27" s="2"/>
      <c r="N27" s="2"/>
      <c r="O27" s="2"/>
      <c r="P27" s="2"/>
      <c r="Q27" s="2"/>
      <c r="R27" s="2"/>
      <c r="S27" s="2"/>
      <c r="T27" s="2"/>
    </row>
    <row r="28" spans="1:20" ht="17.25" customHeight="1">
      <c r="A28" s="2" t="s">
        <v>56</v>
      </c>
      <c r="B28" s="2"/>
      <c r="C28" s="2"/>
      <c r="D28" s="2"/>
      <c r="E28" s="2"/>
      <c r="F28" s="2"/>
      <c r="G28" s="2"/>
      <c r="H28" s="66"/>
      <c r="I28" s="66"/>
      <c r="J28" s="2"/>
      <c r="L28" s="2"/>
      <c r="M28" s="2"/>
      <c r="N28" s="2"/>
      <c r="O28" s="2"/>
      <c r="P28" s="2"/>
      <c r="Q28" s="2"/>
      <c r="R28" s="2"/>
      <c r="S28" s="2"/>
      <c r="T28" s="2"/>
    </row>
    <row r="29" spans="1:14" ht="18" customHeight="1">
      <c r="A29" s="2" t="s">
        <v>65</v>
      </c>
      <c r="B29" s="2"/>
      <c r="C29" s="2"/>
      <c r="D29" s="2"/>
      <c r="L29" s="2"/>
      <c r="M29" s="2"/>
      <c r="N29" s="2"/>
    </row>
    <row r="30" spans="1:20" ht="25.5" customHeight="1" thickBot="1">
      <c r="A30" s="2"/>
      <c r="B30" s="2"/>
      <c r="C30" s="2"/>
      <c r="D30" s="2"/>
      <c r="E30" s="2"/>
      <c r="F30" s="2"/>
      <c r="G30" s="7" t="s">
        <v>15</v>
      </c>
      <c r="H30" s="65"/>
      <c r="I30" s="65"/>
      <c r="J30" s="8" t="s">
        <v>14</v>
      </c>
      <c r="L30" s="2"/>
      <c r="M30" s="1" t="s">
        <v>29</v>
      </c>
      <c r="N30" s="2" t="s">
        <v>85</v>
      </c>
      <c r="O30" s="2"/>
      <c r="P30" s="12"/>
      <c r="Q30" s="12"/>
      <c r="R30" s="12"/>
      <c r="S30" s="12"/>
      <c r="T30" s="11"/>
    </row>
    <row r="31" spans="1:14" ht="17.25" customHeight="1">
      <c r="A31" s="2"/>
      <c r="B31" s="2"/>
      <c r="C31" s="2"/>
      <c r="D31" s="2"/>
      <c r="L31" s="2"/>
      <c r="M31" s="2"/>
      <c r="N31" s="2" t="s">
        <v>102</v>
      </c>
    </row>
    <row r="32" spans="5:20" ht="25.5" customHeight="1" thickBot="1">
      <c r="E32" s="2"/>
      <c r="F32" s="2"/>
      <c r="G32" s="9" t="s">
        <v>18</v>
      </c>
      <c r="H32" s="65"/>
      <c r="I32" s="65"/>
      <c r="J32" s="8" t="s">
        <v>14</v>
      </c>
      <c r="O32" s="2"/>
      <c r="P32" s="12"/>
      <c r="Q32" s="12"/>
      <c r="R32" s="12"/>
      <c r="S32" s="12"/>
      <c r="T32" s="11"/>
    </row>
    <row r="33" spans="13:14" ht="13.5">
      <c r="M33" s="1" t="s">
        <v>29</v>
      </c>
      <c r="N33" s="2" t="s">
        <v>79</v>
      </c>
    </row>
  </sheetData>
  <sheetProtection password="DD03" sheet="1"/>
  <mergeCells count="78">
    <mergeCell ref="T5:T6"/>
    <mergeCell ref="C10:G10"/>
    <mergeCell ref="N10:P10"/>
    <mergeCell ref="A2:J2"/>
    <mergeCell ref="L2:T2"/>
    <mergeCell ref="A3:J3"/>
    <mergeCell ref="L3:T3"/>
    <mergeCell ref="A5:B5"/>
    <mergeCell ref="C5:G5"/>
    <mergeCell ref="H5:I6"/>
    <mergeCell ref="L5:M5"/>
    <mergeCell ref="N5:P5"/>
    <mergeCell ref="Q5:S6"/>
    <mergeCell ref="A6:B6"/>
    <mergeCell ref="C6:G6"/>
    <mergeCell ref="L6:M6"/>
    <mergeCell ref="N6:P6"/>
    <mergeCell ref="J5:J6"/>
    <mergeCell ref="A7:B8"/>
    <mergeCell ref="C7:G8"/>
    <mergeCell ref="I7:J7"/>
    <mergeCell ref="L7:M8"/>
    <mergeCell ref="N7:P8"/>
    <mergeCell ref="R7:T7"/>
    <mergeCell ref="I8:J8"/>
    <mergeCell ref="R8:T8"/>
    <mergeCell ref="A9:B9"/>
    <mergeCell ref="C9:G9"/>
    <mergeCell ref="I9:J9"/>
    <mergeCell ref="L9:M9"/>
    <mergeCell ref="N9:P9"/>
    <mergeCell ref="R9:T9"/>
    <mergeCell ref="C11:G11"/>
    <mergeCell ref="I11:J11"/>
    <mergeCell ref="N11:P11"/>
    <mergeCell ref="R11:T11"/>
    <mergeCell ref="A10:B11"/>
    <mergeCell ref="H10:H11"/>
    <mergeCell ref="I10:J10"/>
    <mergeCell ref="L10:M11"/>
    <mergeCell ref="Q10:Q11"/>
    <mergeCell ref="R10:T10"/>
    <mergeCell ref="G15:H15"/>
    <mergeCell ref="L15:N15"/>
    <mergeCell ref="P15:Q15"/>
    <mergeCell ref="G16:H16"/>
    <mergeCell ref="M16:N16"/>
    <mergeCell ref="P16:Q16"/>
    <mergeCell ref="G17:H17"/>
    <mergeCell ref="M17:N17"/>
    <mergeCell ref="P17:Q17"/>
    <mergeCell ref="G18:H18"/>
    <mergeCell ref="M18:N18"/>
    <mergeCell ref="P18:Q18"/>
    <mergeCell ref="G19:H19"/>
    <mergeCell ref="M19:N19"/>
    <mergeCell ref="P19:Q19"/>
    <mergeCell ref="G20:H20"/>
    <mergeCell ref="M20:N20"/>
    <mergeCell ref="P20:Q20"/>
    <mergeCell ref="G21:H21"/>
    <mergeCell ref="M21:N21"/>
    <mergeCell ref="P21:Q21"/>
    <mergeCell ref="G22:H22"/>
    <mergeCell ref="M22:N22"/>
    <mergeCell ref="P22:Q22"/>
    <mergeCell ref="G23:H23"/>
    <mergeCell ref="L23:N23"/>
    <mergeCell ref="P23:Q23"/>
    <mergeCell ref="G24:H24"/>
    <mergeCell ref="L24:N24"/>
    <mergeCell ref="P24:Q24"/>
    <mergeCell ref="H32:I32"/>
    <mergeCell ref="G25:H25"/>
    <mergeCell ref="L25:N25"/>
    <mergeCell ref="P25:Q25"/>
    <mergeCell ref="H28:I28"/>
    <mergeCell ref="H30:I30"/>
  </mergeCells>
  <dataValidations count="1">
    <dataValidation type="list" allowBlank="1" showInputMessage="1" showErrorMessage="1" sqref="G16:H25">
      <formula1>"800m,1500m,3000m,5000m"</formula1>
    </dataValidation>
  </dataValidations>
  <printOptions horizontalCentered="1" verticalCentered="1"/>
  <pageMargins left="0.45" right="0.31496062992125984" top="0.6299212598425197" bottom="0.3937007874015748" header="0.35433070866141736" footer="0.35433070866141736"/>
  <pageSetup blackAndWhite="1" horizontalDpi="600" verticalDpi="600" orientation="portrait" paperSize="9" scale="3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14"/>
  <sheetViews>
    <sheetView zoomScalePageLayoutView="0" workbookViewId="0" topLeftCell="A1">
      <selection activeCell="D19" sqref="D19"/>
    </sheetView>
  </sheetViews>
  <sheetFormatPr defaultColWidth="9.00390625" defaultRowHeight="13.5"/>
  <sheetData>
    <row r="2" spans="2:34" ht="13.5">
      <c r="B2" s="51" t="s">
        <v>86</v>
      </c>
      <c r="C2" s="51" t="s">
        <v>87</v>
      </c>
      <c r="D2" s="51" t="s">
        <v>88</v>
      </c>
      <c r="E2" s="51"/>
      <c r="F2" s="51" t="s">
        <v>89</v>
      </c>
      <c r="G2" s="51" t="s">
        <v>3</v>
      </c>
      <c r="H2" s="51"/>
      <c r="I2" s="51" t="s">
        <v>90</v>
      </c>
      <c r="J2" s="51" t="s">
        <v>3</v>
      </c>
      <c r="K2" s="51"/>
      <c r="L2" s="51" t="s">
        <v>91</v>
      </c>
      <c r="M2" s="51" t="s">
        <v>3</v>
      </c>
      <c r="N2" s="51"/>
      <c r="O2" s="51" t="s">
        <v>92</v>
      </c>
      <c r="P2" s="51" t="s">
        <v>3</v>
      </c>
      <c r="Q2" s="51"/>
      <c r="R2" s="51" t="s">
        <v>93</v>
      </c>
      <c r="S2" s="51" t="s">
        <v>3</v>
      </c>
      <c r="T2" s="51"/>
      <c r="U2" s="51" t="s">
        <v>94</v>
      </c>
      <c r="V2" s="51" t="s">
        <v>3</v>
      </c>
      <c r="W2" s="51"/>
      <c r="X2" s="51" t="s">
        <v>95</v>
      </c>
      <c r="Y2" s="51" t="s">
        <v>3</v>
      </c>
      <c r="Z2" s="51"/>
      <c r="AA2" s="51" t="s">
        <v>96</v>
      </c>
      <c r="AB2" s="51" t="s">
        <v>3</v>
      </c>
      <c r="AC2" s="51"/>
      <c r="AD2" s="51" t="s">
        <v>97</v>
      </c>
      <c r="AE2" s="51" t="s">
        <v>3</v>
      </c>
      <c r="AF2" s="51"/>
      <c r="AG2" s="51" t="s">
        <v>98</v>
      </c>
      <c r="AH2" s="51" t="s">
        <v>3</v>
      </c>
    </row>
    <row r="3" spans="1:34" ht="13.5">
      <c r="A3" s="51" t="s">
        <v>99</v>
      </c>
      <c r="B3">
        <f>'男子申込・ｵｰﾀﾞｰ'!I5</f>
        <v>0</v>
      </c>
      <c r="D3">
        <f>'男子申込・ｵｰﾀﾞｰ'!C9</f>
        <v>0</v>
      </c>
      <c r="F3">
        <f>'男子申込・ｵｰﾀﾞｰ'!C16</f>
        <v>0</v>
      </c>
      <c r="G3">
        <f>'男子申込・ｵｰﾀﾞｰ'!E16</f>
        <v>0</v>
      </c>
      <c r="I3">
        <f>'男子申込・ｵｰﾀﾞｰ'!C17</f>
        <v>0</v>
      </c>
      <c r="J3">
        <f>'男子申込・ｵｰﾀﾞｰ'!E17</f>
        <v>0</v>
      </c>
      <c r="L3">
        <f>'男子申込・ｵｰﾀﾞｰ'!C18</f>
        <v>0</v>
      </c>
      <c r="M3">
        <f>'男子申込・ｵｰﾀﾞｰ'!E18</f>
        <v>0</v>
      </c>
      <c r="O3">
        <f>'男子申込・ｵｰﾀﾞｰ'!C19</f>
        <v>0</v>
      </c>
      <c r="P3">
        <f>'男子申込・ｵｰﾀﾞｰ'!E19</f>
        <v>0</v>
      </c>
      <c r="R3">
        <f>'男子申込・ｵｰﾀﾞｰ'!C20</f>
        <v>0</v>
      </c>
      <c r="S3">
        <f>'男子申込・ｵｰﾀﾞｰ'!E20</f>
        <v>0</v>
      </c>
      <c r="U3">
        <f>'男子申込・ｵｰﾀﾞｰ'!C21</f>
        <v>0</v>
      </c>
      <c r="V3">
        <f>'男子申込・ｵｰﾀﾞｰ'!E21</f>
        <v>0</v>
      </c>
      <c r="X3">
        <f>'男子申込・ｵｰﾀﾞｰ'!C22</f>
        <v>0</v>
      </c>
      <c r="Y3">
        <f>'男子申込・ｵｰﾀﾞｰ'!E22</f>
        <v>0</v>
      </c>
      <c r="AA3">
        <f>'男子申込・ｵｰﾀﾞｰ'!C23</f>
        <v>0</v>
      </c>
      <c r="AB3">
        <f>'男子申込・ｵｰﾀﾞｰ'!E23</f>
        <v>0</v>
      </c>
      <c r="AD3">
        <f>'男子申込・ｵｰﾀﾞｰ'!C24</f>
        <v>0</v>
      </c>
      <c r="AE3">
        <f>'男子申込・ｵｰﾀﾞｰ'!E24</f>
        <v>0</v>
      </c>
      <c r="AG3">
        <f>'男子申込・ｵｰﾀﾞｰ'!C25</f>
        <v>0</v>
      </c>
      <c r="AH3">
        <f>'男子申込・ｵｰﾀﾞｰ'!E25</f>
        <v>0</v>
      </c>
    </row>
    <row r="4" spans="6:33" ht="13.5">
      <c r="F4" t="str">
        <f>"("&amp;'男子申込・ｵｰﾀﾞｰ'!F16&amp;")"</f>
        <v>()</v>
      </c>
      <c r="I4" t="str">
        <f>"("&amp;'男子申込・ｵｰﾀﾞｰ'!F17&amp;")"</f>
        <v>()</v>
      </c>
      <c r="L4" t="str">
        <f>"("&amp;'男子申込・ｵｰﾀﾞｰ'!F18&amp;")"</f>
        <v>()</v>
      </c>
      <c r="O4" t="str">
        <f>"("&amp;'男子申込・ｵｰﾀﾞｰ'!F19&amp;")"</f>
        <v>()</v>
      </c>
      <c r="R4" t="str">
        <f>"("&amp;'男子申込・ｵｰﾀﾞｰ'!F20&amp;")"</f>
        <v>()</v>
      </c>
      <c r="U4" t="str">
        <f>"("&amp;'男子申込・ｵｰﾀﾞｰ'!F21&amp;")"</f>
        <v>()</v>
      </c>
      <c r="X4" t="str">
        <f>"("&amp;'男子申込・ｵｰﾀﾞｰ'!F22&amp;")"</f>
        <v>()</v>
      </c>
      <c r="AA4" t="str">
        <f>"("&amp;'男子申込・ｵｰﾀﾞｰ'!F23&amp;")"</f>
        <v>()</v>
      </c>
      <c r="AD4" t="str">
        <f>"("&amp;'男子申込・ｵｰﾀﾞｰ'!F24&amp;")"</f>
        <v>()</v>
      </c>
      <c r="AG4" t="str">
        <f>"("&amp;'男子申込・ｵｰﾀﾞｰ'!F25&amp;")"</f>
        <v>()</v>
      </c>
    </row>
    <row r="12" spans="2:28" ht="13.5">
      <c r="B12" s="51" t="s">
        <v>100</v>
      </c>
      <c r="C12" s="51" t="s">
        <v>87</v>
      </c>
      <c r="D12" s="51" t="s">
        <v>88</v>
      </c>
      <c r="E12" s="51"/>
      <c r="F12" s="51" t="s">
        <v>89</v>
      </c>
      <c r="G12" s="51" t="s">
        <v>3</v>
      </c>
      <c r="H12" s="51"/>
      <c r="I12" s="51" t="s">
        <v>90</v>
      </c>
      <c r="J12" s="51" t="s">
        <v>3</v>
      </c>
      <c r="K12" s="51"/>
      <c r="L12" s="51" t="s">
        <v>91</v>
      </c>
      <c r="M12" s="51" t="s">
        <v>3</v>
      </c>
      <c r="N12" s="51"/>
      <c r="O12" s="51" t="s">
        <v>92</v>
      </c>
      <c r="P12" s="51" t="s">
        <v>3</v>
      </c>
      <c r="Q12" s="51"/>
      <c r="R12" s="51" t="s">
        <v>93</v>
      </c>
      <c r="S12" s="51" t="s">
        <v>3</v>
      </c>
      <c r="T12" s="51"/>
      <c r="U12" s="51" t="s">
        <v>94</v>
      </c>
      <c r="V12" s="51" t="s">
        <v>3</v>
      </c>
      <c r="W12" s="51"/>
      <c r="X12" s="51" t="s">
        <v>95</v>
      </c>
      <c r="Y12" s="51" t="s">
        <v>3</v>
      </c>
      <c r="Z12" s="51"/>
      <c r="AA12" s="51" t="s">
        <v>96</v>
      </c>
      <c r="AB12" s="51" t="s">
        <v>3</v>
      </c>
    </row>
    <row r="13" spans="1:28" ht="13.5">
      <c r="A13" s="51" t="s">
        <v>101</v>
      </c>
      <c r="B13">
        <f>'女子申込・ｵｰﾀﾞｰ'!I5</f>
        <v>0</v>
      </c>
      <c r="D13">
        <f>'女子申込・ｵｰﾀﾞｰ'!C9</f>
        <v>0</v>
      </c>
      <c r="F13">
        <f>'女子申込・ｵｰﾀﾞｰ'!C16</f>
        <v>0</v>
      </c>
      <c r="G13">
        <f>'女子申込・ｵｰﾀﾞｰ'!E16</f>
        <v>3</v>
      </c>
      <c r="I13">
        <f>'女子申込・ｵｰﾀﾞｰ'!C17</f>
        <v>0</v>
      </c>
      <c r="J13">
        <f>'女子申込・ｵｰﾀﾞｰ'!E17</f>
        <v>1</v>
      </c>
      <c r="L13">
        <f>'女子申込・ｵｰﾀﾞｰ'!C18</f>
        <v>0</v>
      </c>
      <c r="M13">
        <f>'女子申込・ｵｰﾀﾞｰ'!E18</f>
        <v>0</v>
      </c>
      <c r="O13">
        <f>'女子申込・ｵｰﾀﾞｰ'!C19</f>
        <v>0</v>
      </c>
      <c r="P13">
        <f>'女子申込・ｵｰﾀﾞｰ'!E19</f>
        <v>0</v>
      </c>
      <c r="R13">
        <f>'女子申込・ｵｰﾀﾞｰ'!C20</f>
        <v>0</v>
      </c>
      <c r="S13">
        <f>'女子申込・ｵｰﾀﾞｰ'!E20</f>
        <v>0</v>
      </c>
      <c r="U13">
        <f>'女子申込・ｵｰﾀﾞｰ'!C21</f>
        <v>0</v>
      </c>
      <c r="V13">
        <f>'女子申込・ｵｰﾀﾞｰ'!E21</f>
        <v>0</v>
      </c>
      <c r="X13">
        <f>'女子申込・ｵｰﾀﾞｰ'!C22</f>
        <v>0</v>
      </c>
      <c r="Y13">
        <f>'女子申込・ｵｰﾀﾞｰ'!E22</f>
        <v>0</v>
      </c>
      <c r="AA13">
        <f>'女子申込・ｵｰﾀﾞｰ'!C23</f>
        <v>0</v>
      </c>
      <c r="AB13">
        <f>'女子申込・ｵｰﾀﾞｰ'!E23</f>
        <v>0</v>
      </c>
    </row>
    <row r="14" spans="6:27" ht="13.5">
      <c r="F14" t="str">
        <f>"("&amp;'女子申込・ｵｰﾀﾞｰ'!F16&amp;")"</f>
        <v>()</v>
      </c>
      <c r="I14" t="str">
        <f>"("&amp;'女子申込・ｵｰﾀﾞｰ'!F17&amp;")"</f>
        <v>()</v>
      </c>
      <c r="L14" t="str">
        <f>"("&amp;'女子申込・ｵｰﾀﾞｰ'!F18&amp;")"</f>
        <v>()</v>
      </c>
      <c r="O14" t="str">
        <f>"("&amp;'女子申込・ｵｰﾀﾞｰ'!F19&amp;")"</f>
        <v>()</v>
      </c>
      <c r="R14" t="str">
        <f>"("&amp;'女子申込・ｵｰﾀﾞｰ'!F20&amp;")"</f>
        <v>()</v>
      </c>
      <c r="U14" t="str">
        <f>"("&amp;'女子申込・ｵｰﾀﾞｰ'!F21&amp;")"</f>
        <v>()</v>
      </c>
      <c r="X14" t="str">
        <f>"("&amp;'女子申込・ｵｰﾀﾞｰ'!F22&amp;")"</f>
        <v>()</v>
      </c>
      <c r="AA14" t="str">
        <f>"("&amp;'女子申込・ｵｰﾀﾞｰ'!F23&amp;")"</f>
        <v>()</v>
      </c>
    </row>
  </sheetData>
  <sheetProtection password="DD03" sheet="1"/>
  <printOptions horizontalCentered="1" verticalCentered="1"/>
  <pageMargins left="0.787" right="0.787" top="0.984" bottom="0.984" header="0.512" footer="0.512"/>
  <pageSetup blackAndWhite="1" horizontalDpi="2" verticalDpi="2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Yoshikazu</dc:creator>
  <cp:keywords/>
  <dc:description/>
  <cp:lastModifiedBy>Yoshikazu</cp:lastModifiedBy>
  <dcterms:modified xsi:type="dcterms:W3CDTF">2019-09-16T08:45:54Z</dcterms:modified>
  <cp:category/>
  <cp:version/>
  <cp:contentType/>
  <cp:contentStatus/>
</cp:coreProperties>
</file>